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876" firstSheet="2" activeTab="4"/>
  </bookViews>
  <sheets>
    <sheet name="Лист3 (3)" sheetId="66" state="hidden" r:id="rId1"/>
    <sheet name="Таблица" sheetId="62" state="hidden" r:id="rId2"/>
    <sheet name="600м" sheetId="79" r:id="rId3"/>
    <sheet name="прыж" sheetId="78" r:id="rId4"/>
    <sheet name="60м" sheetId="77" r:id="rId5"/>
    <sheet name="Л.многоборье (дев)" sheetId="35" r:id="rId6"/>
    <sheet name="Л.многоборье (мал)" sheetId="42" r:id="rId7"/>
    <sheet name="ЛИЧНИКИ" sheetId="36" r:id="rId8"/>
    <sheet name="Итог многоборье" sheetId="26" r:id="rId9"/>
    <sheet name="Лист1" sheetId="39" state="hidden" r:id="rId10"/>
    <sheet name="Л.эстафета" sheetId="44" r:id="rId11"/>
    <sheet name="Жереб" sheetId="45" state="hidden" r:id="rId12"/>
    <sheet name="Л.атлетика" sheetId="47" r:id="rId13"/>
    <sheet name="Итог ПСИ" sheetId="48" r:id="rId14"/>
    <sheet name="Забеги 60метров" sheetId="53" state="hidden" r:id="rId15"/>
    <sheet name="Прыжок" sheetId="57" state="hidden" r:id="rId16"/>
    <sheet name="Забеги 600 и 800м" sheetId="54" state="hidden" r:id="rId17"/>
    <sheet name="Списки" sheetId="49" state="hidden" r:id="rId18"/>
    <sheet name="Забеги 60м." sheetId="50" state="hidden" r:id="rId19"/>
    <sheet name="бегунок (д)" sheetId="55" state="hidden" r:id="rId20"/>
    <sheet name="Лист5" sheetId="59" state="hidden" r:id="rId21"/>
    <sheet name="Table 2" sheetId="61" state="hidden" r:id="rId22"/>
    <sheet name="Лист3" sheetId="63" state="hidden" r:id="rId23"/>
    <sheet name="Лист3 (2)" sheetId="64" state="hidden" r:id="rId24"/>
    <sheet name="список" sheetId="69" r:id="rId25"/>
    <sheet name="список 1" sheetId="74" r:id="rId26"/>
    <sheet name="названия" sheetId="70" r:id="rId27"/>
    <sheet name="60" sheetId="71" r:id="rId28"/>
    <sheet name="600" sheetId="72" r:id="rId29"/>
    <sheet name="длина" sheetId="73" r:id="rId30"/>
  </sheets>
  <definedNames>
    <definedName name="_xlnm._FilterDatabase" localSheetId="2" hidden="1">'600м'!$A$2:$E$51</definedName>
    <definedName name="_xlnm._FilterDatabase" localSheetId="4" hidden="1">'60м'!$A$2:$E$50</definedName>
    <definedName name="_xlnm._FilterDatabase" localSheetId="21" hidden="1">'Table 2'!$D$2:$E$2</definedName>
    <definedName name="_xlnm._FilterDatabase" localSheetId="11" hidden="1">Жереб!$C$2:$D$2</definedName>
    <definedName name="_xlnm._FilterDatabase" localSheetId="16" hidden="1">'Забеги 600 и 800м'!$A$3:$G$30</definedName>
    <definedName name="_xlnm._FilterDatabase" localSheetId="18" hidden="1">'Забеги 60м.'!$A$3:$G$3</definedName>
    <definedName name="_xlnm._FilterDatabase" localSheetId="14" hidden="1">'Забеги 60метров'!$A$3:$G$33</definedName>
    <definedName name="_xlnm._FilterDatabase" localSheetId="22" hidden="1">Лист3!$H$1:$I$1</definedName>
    <definedName name="_xlnm._FilterDatabase" localSheetId="23" hidden="1">'Лист3 (2)'!$J$1:$K$1</definedName>
    <definedName name="_xlnm._FilterDatabase" localSheetId="0" hidden="1">'Лист3 (3)'!$J$1:$K$1</definedName>
    <definedName name="_xlnm._FilterDatabase" localSheetId="3" hidden="1">прыж!$A$2:$G$51</definedName>
    <definedName name="_xlnm._FilterDatabase" localSheetId="15" hidden="1">Прыжок!$A$3:$D$27</definedName>
    <definedName name="_xlnm._FilterDatabase" localSheetId="25" hidden="1">'список 1'!$A$1:$J$49</definedName>
    <definedName name="_xlnm._FilterDatabase" localSheetId="1" hidden="1">Таблица!$AC$2:$AD$2</definedName>
  </definedNames>
  <calcPr calcId="145621"/>
</workbook>
</file>

<file path=xl/calcChain.xml><?xml version="1.0" encoding="utf-8"?>
<calcChain xmlns="http://schemas.openxmlformats.org/spreadsheetml/2006/main">
  <c r="L10" i="48" l="1"/>
  <c r="G23" i="47"/>
  <c r="G24" i="47"/>
  <c r="G25" i="47"/>
  <c r="G27" i="47"/>
  <c r="G28" i="47"/>
  <c r="G29" i="47"/>
  <c r="G22" i="47"/>
  <c r="F23" i="47"/>
  <c r="F24" i="47"/>
  <c r="F25" i="47"/>
  <c r="F26" i="47"/>
  <c r="F27" i="47"/>
  <c r="F28" i="47"/>
  <c r="F29" i="47"/>
  <c r="F22" i="47"/>
  <c r="G11" i="47"/>
  <c r="G13" i="47"/>
  <c r="G14" i="47"/>
  <c r="G15" i="47"/>
  <c r="G16" i="47"/>
  <c r="G17" i="47"/>
  <c r="G10" i="47"/>
  <c r="F11" i="47"/>
  <c r="F12" i="47"/>
  <c r="F13" i="47"/>
  <c r="F14" i="47"/>
  <c r="F15" i="47"/>
  <c r="F16" i="47"/>
  <c r="F17" i="47"/>
  <c r="F10" i="47"/>
  <c r="Q60" i="42"/>
  <c r="Q61" i="42"/>
  <c r="Q62" i="42"/>
  <c r="Q63" i="42"/>
  <c r="Q64" i="42"/>
  <c r="Q59" i="42"/>
  <c r="Q53" i="42"/>
  <c r="Q54" i="42"/>
  <c r="Q55" i="42"/>
  <c r="Q56" i="42"/>
  <c r="Q57" i="42"/>
  <c r="Q52" i="42"/>
  <c r="Q46" i="42"/>
  <c r="Q47" i="42"/>
  <c r="Q48" i="42"/>
  <c r="Q49" i="42"/>
  <c r="Q50" i="42"/>
  <c r="Q45" i="42"/>
  <c r="Q39" i="42"/>
  <c r="Q40" i="42"/>
  <c r="Q41" i="42"/>
  <c r="Q42" i="42"/>
  <c r="Q43" i="42"/>
  <c r="Q38" i="42"/>
  <c r="Q33" i="42"/>
  <c r="Q26" i="42"/>
  <c r="Q18" i="42"/>
  <c r="Q10" i="42"/>
  <c r="Q32" i="42"/>
  <c r="Q34" i="42"/>
  <c r="Q35" i="42"/>
  <c r="Q36" i="42"/>
  <c r="Q31" i="42"/>
  <c r="Q25" i="42"/>
  <c r="Q27" i="42"/>
  <c r="Q28" i="42"/>
  <c r="Q29" i="42"/>
  <c r="Q24" i="42"/>
  <c r="Q19" i="42"/>
  <c r="Q20" i="42"/>
  <c r="Q21" i="42"/>
  <c r="Q22" i="42"/>
  <c r="Q17" i="42"/>
  <c r="Q11" i="42"/>
  <c r="Q12" i="42"/>
  <c r="Q13" i="42"/>
  <c r="Q14" i="42"/>
  <c r="Q15" i="42"/>
  <c r="Q58" i="35"/>
  <c r="Q51" i="35"/>
  <c r="Q44" i="35"/>
  <c r="Q37" i="35"/>
  <c r="Q23" i="35"/>
  <c r="Q16" i="35"/>
  <c r="Q9" i="35"/>
  <c r="Q59" i="35"/>
  <c r="Q60" i="35"/>
  <c r="Q61" i="35"/>
  <c r="Q62" i="35"/>
  <c r="Q63" i="35"/>
  <c r="Q45" i="35"/>
  <c r="Q46" i="35"/>
  <c r="Q47" i="35"/>
  <c r="Q48" i="35"/>
  <c r="Q49" i="35"/>
  <c r="Q38" i="35"/>
  <c r="Q39" i="35"/>
  <c r="Q40" i="35"/>
  <c r="Q41" i="35"/>
  <c r="Q42" i="35"/>
  <c r="Q31" i="35"/>
  <c r="Q32" i="35"/>
  <c r="Q33" i="35"/>
  <c r="Q34" i="35"/>
  <c r="Q35" i="35"/>
  <c r="Q30" i="35"/>
  <c r="Q24" i="35"/>
  <c r="Q25" i="35"/>
  <c r="Q26" i="35"/>
  <c r="Q27" i="35"/>
  <c r="Q28" i="35"/>
  <c r="Q17" i="35"/>
  <c r="Q18" i="35"/>
  <c r="Q19" i="35"/>
  <c r="Q20" i="35"/>
  <c r="Q21" i="35"/>
  <c r="Q10" i="35"/>
  <c r="Q11" i="35"/>
  <c r="Q12" i="35"/>
  <c r="Q13" i="35"/>
  <c r="Q14" i="35"/>
  <c r="Q52" i="35"/>
  <c r="Q53" i="35"/>
  <c r="Q54" i="35"/>
  <c r="Q55" i="35"/>
  <c r="Q56" i="35"/>
  <c r="M60" i="42"/>
  <c r="M61" i="42"/>
  <c r="M62" i="42"/>
  <c r="M63" i="42"/>
  <c r="M64" i="42"/>
  <c r="M59" i="42"/>
  <c r="M32" i="42"/>
  <c r="M33" i="42"/>
  <c r="M34" i="42"/>
  <c r="M35" i="42"/>
  <c r="M36" i="42"/>
  <c r="M31" i="42"/>
  <c r="M25" i="42"/>
  <c r="M26" i="42"/>
  <c r="M27" i="42"/>
  <c r="M28" i="42"/>
  <c r="M29" i="42"/>
  <c r="M24" i="42"/>
  <c r="M18" i="42"/>
  <c r="M19" i="42"/>
  <c r="M20" i="42"/>
  <c r="M21" i="42"/>
  <c r="M22" i="42"/>
  <c r="M17" i="42"/>
  <c r="I52" i="42"/>
  <c r="M52" i="35"/>
  <c r="M53" i="35"/>
  <c r="M54" i="35"/>
  <c r="M55" i="35"/>
  <c r="M56" i="35"/>
  <c r="M51" i="35"/>
  <c r="M59" i="35"/>
  <c r="M60" i="35"/>
  <c r="M61" i="35"/>
  <c r="M62" i="35"/>
  <c r="M63" i="35"/>
  <c r="M58" i="35"/>
  <c r="I10" i="42"/>
  <c r="L59" i="42"/>
  <c r="I60" i="42"/>
  <c r="I61" i="42"/>
  <c r="I62" i="42"/>
  <c r="I63" i="42"/>
  <c r="I64" i="42"/>
  <c r="I59" i="42"/>
  <c r="I53" i="42"/>
  <c r="I54" i="42"/>
  <c r="I55" i="42"/>
  <c r="I56" i="42"/>
  <c r="I57" i="42"/>
  <c r="I46" i="42"/>
  <c r="I47" i="42"/>
  <c r="I48" i="42"/>
  <c r="I49" i="42"/>
  <c r="I50" i="42"/>
  <c r="I45" i="42"/>
  <c r="I39" i="42"/>
  <c r="I40" i="42"/>
  <c r="I41" i="42"/>
  <c r="I42" i="42"/>
  <c r="I43" i="42"/>
  <c r="I38" i="42"/>
  <c r="I32" i="42"/>
  <c r="I33" i="42"/>
  <c r="I34" i="42"/>
  <c r="I35" i="42"/>
  <c r="I36" i="42"/>
  <c r="I31" i="42"/>
  <c r="I25" i="42"/>
  <c r="I26" i="42"/>
  <c r="I27" i="42"/>
  <c r="I28" i="42"/>
  <c r="I29" i="42"/>
  <c r="I24" i="42"/>
  <c r="I18" i="42"/>
  <c r="I19" i="42"/>
  <c r="I20" i="42"/>
  <c r="I21" i="42"/>
  <c r="I22" i="42"/>
  <c r="I17" i="42"/>
  <c r="I11" i="42"/>
  <c r="I12" i="42"/>
  <c r="I13" i="42"/>
  <c r="I14" i="42"/>
  <c r="I15" i="42"/>
  <c r="L38" i="42"/>
  <c r="L45" i="42"/>
  <c r="U3" i="74" l="1"/>
  <c r="U4" i="74"/>
  <c r="U5" i="74"/>
  <c r="U6" i="74"/>
  <c r="U7" i="74"/>
  <c r="U8" i="74"/>
  <c r="U9" i="74"/>
  <c r="U10" i="74"/>
  <c r="U11" i="74"/>
  <c r="U12" i="74"/>
  <c r="U13" i="74"/>
  <c r="U14" i="74"/>
  <c r="U15" i="74"/>
  <c r="U16" i="74"/>
  <c r="U17" i="74"/>
  <c r="U18" i="74"/>
  <c r="U19" i="74"/>
  <c r="U20" i="74"/>
  <c r="U21" i="74"/>
  <c r="U22" i="74"/>
  <c r="U23" i="74"/>
  <c r="U24" i="74"/>
  <c r="U25" i="74"/>
  <c r="U26" i="74"/>
  <c r="U27" i="74"/>
  <c r="U28" i="74"/>
  <c r="U29" i="74"/>
  <c r="U30" i="74"/>
  <c r="U31" i="74"/>
  <c r="U32" i="74"/>
  <c r="U33" i="74"/>
  <c r="U34" i="74"/>
  <c r="U35" i="74"/>
  <c r="U36" i="74"/>
  <c r="U37" i="74"/>
  <c r="U38" i="74"/>
  <c r="U39" i="74"/>
  <c r="U40" i="74"/>
  <c r="U41" i="74"/>
  <c r="U42" i="74"/>
  <c r="U43" i="74"/>
  <c r="U44" i="74"/>
  <c r="U45" i="74"/>
  <c r="U46" i="74"/>
  <c r="U47" i="74"/>
  <c r="U48" i="74"/>
  <c r="U49" i="74"/>
  <c r="U2" i="74"/>
  <c r="J2" i="74"/>
  <c r="J3" i="74"/>
  <c r="J4" i="74"/>
  <c r="J5" i="74"/>
  <c r="J6" i="74"/>
  <c r="J7" i="74"/>
  <c r="J8" i="74"/>
  <c r="J9" i="74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30" i="74"/>
  <c r="J31" i="74"/>
  <c r="J32" i="74"/>
  <c r="J33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J46" i="74"/>
  <c r="J47" i="74"/>
  <c r="J48" i="74"/>
  <c r="J49" i="74"/>
  <c r="F2" i="74"/>
  <c r="S3" i="74"/>
  <c r="S4" i="74"/>
  <c r="S5" i="74"/>
  <c r="S6" i="74"/>
  <c r="S7" i="74"/>
  <c r="S8" i="74"/>
  <c r="S9" i="74"/>
  <c r="S10" i="74"/>
  <c r="S11" i="74"/>
  <c r="S12" i="74"/>
  <c r="S13" i="74"/>
  <c r="S14" i="74"/>
  <c r="S15" i="74"/>
  <c r="S16" i="74"/>
  <c r="S17" i="74"/>
  <c r="S18" i="74"/>
  <c r="S19" i="74"/>
  <c r="S20" i="74"/>
  <c r="S21" i="74"/>
  <c r="S22" i="74"/>
  <c r="S23" i="74"/>
  <c r="S24" i="74"/>
  <c r="S25" i="74"/>
  <c r="S26" i="74"/>
  <c r="S27" i="74"/>
  <c r="S28" i="74"/>
  <c r="S29" i="74"/>
  <c r="S30" i="74"/>
  <c r="S31" i="74"/>
  <c r="S32" i="74"/>
  <c r="S33" i="74"/>
  <c r="S34" i="74"/>
  <c r="S35" i="74"/>
  <c r="S36" i="74"/>
  <c r="S37" i="74"/>
  <c r="S38" i="74"/>
  <c r="S39" i="74"/>
  <c r="S40" i="74"/>
  <c r="S41" i="74"/>
  <c r="S42" i="74"/>
  <c r="S43" i="74"/>
  <c r="S44" i="74"/>
  <c r="S45" i="74"/>
  <c r="S46" i="74"/>
  <c r="S47" i="74"/>
  <c r="S48" i="74"/>
  <c r="S49" i="74"/>
  <c r="S2" i="74"/>
  <c r="H2" i="74"/>
  <c r="H3" i="74"/>
  <c r="H4" i="74"/>
  <c r="H5" i="74"/>
  <c r="H6" i="74"/>
  <c r="H7" i="74"/>
  <c r="H8" i="74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43" i="74"/>
  <c r="H44" i="74"/>
  <c r="H45" i="74"/>
  <c r="H46" i="74"/>
  <c r="H47" i="74"/>
  <c r="H48" i="74"/>
  <c r="H49" i="74"/>
  <c r="Q3" i="74"/>
  <c r="Q4" i="74"/>
  <c r="Q5" i="74"/>
  <c r="Q6" i="74"/>
  <c r="Q7" i="74"/>
  <c r="Q8" i="74"/>
  <c r="Q9" i="74"/>
  <c r="Q10" i="74"/>
  <c r="Q11" i="74"/>
  <c r="Q12" i="74"/>
  <c r="Q13" i="74"/>
  <c r="Q14" i="74"/>
  <c r="Q15" i="74"/>
  <c r="Q16" i="74"/>
  <c r="Q17" i="74"/>
  <c r="Q18" i="74"/>
  <c r="Q19" i="74"/>
  <c r="Q20" i="74"/>
  <c r="Q21" i="74"/>
  <c r="Q22" i="74"/>
  <c r="Q23" i="74"/>
  <c r="Q24" i="74"/>
  <c r="Q25" i="74"/>
  <c r="Q26" i="74"/>
  <c r="Q27" i="74"/>
  <c r="Q28" i="74"/>
  <c r="Q29" i="74"/>
  <c r="Q30" i="74"/>
  <c r="Q31" i="74"/>
  <c r="Q32" i="74"/>
  <c r="Q33" i="74"/>
  <c r="Q34" i="74"/>
  <c r="Q35" i="74"/>
  <c r="Q36" i="74"/>
  <c r="Q37" i="74"/>
  <c r="Q38" i="74"/>
  <c r="Q39" i="74"/>
  <c r="Q40" i="74"/>
  <c r="Q41" i="74"/>
  <c r="Q42" i="74"/>
  <c r="Q43" i="74"/>
  <c r="Q44" i="74"/>
  <c r="Q45" i="74"/>
  <c r="Q46" i="74"/>
  <c r="Q47" i="74"/>
  <c r="Q48" i="74"/>
  <c r="Q49" i="74"/>
  <c r="Q2" i="74"/>
  <c r="F3" i="74" l="1"/>
  <c r="F4" i="74"/>
  <c r="F5" i="74"/>
  <c r="F6" i="74"/>
  <c r="F7" i="74"/>
  <c r="F8" i="74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40" i="74"/>
  <c r="F41" i="74"/>
  <c r="F42" i="74"/>
  <c r="F43" i="74"/>
  <c r="F44" i="74"/>
  <c r="F45" i="74"/>
  <c r="F46" i="74"/>
  <c r="F47" i="74"/>
  <c r="F48" i="74"/>
  <c r="F49" i="74"/>
  <c r="H9" i="35" l="1"/>
  <c r="L9" i="35"/>
  <c r="L46" i="35"/>
  <c r="I12" i="44"/>
  <c r="E23" i="47" s="1"/>
  <c r="I13" i="44"/>
  <c r="E24" i="47" s="1"/>
  <c r="I14" i="44"/>
  <c r="E25" i="47" s="1"/>
  <c r="I15" i="44"/>
  <c r="K14" i="48" s="1"/>
  <c r="I16" i="44"/>
  <c r="K15" i="48" s="1"/>
  <c r="I17" i="44"/>
  <c r="E28" i="47" s="1"/>
  <c r="I18" i="44"/>
  <c r="E29" i="47" s="1"/>
  <c r="D12" i="44"/>
  <c r="J11" i="48" s="1"/>
  <c r="D13" i="44"/>
  <c r="J12" i="48" s="1"/>
  <c r="D14" i="44"/>
  <c r="J13" i="48" s="1"/>
  <c r="D15" i="44"/>
  <c r="E14" i="47" s="1"/>
  <c r="D16" i="44"/>
  <c r="E15" i="47" s="1"/>
  <c r="D17" i="44"/>
  <c r="E16" i="47" s="1"/>
  <c r="D18" i="44"/>
  <c r="E17" i="47" s="1"/>
  <c r="L11" i="42"/>
  <c r="L12" i="42"/>
  <c r="L13" i="42"/>
  <c r="L14" i="42"/>
  <c r="L15" i="42"/>
  <c r="L17" i="42"/>
  <c r="L18" i="42"/>
  <c r="L19" i="42"/>
  <c r="L20" i="42"/>
  <c r="L21" i="42"/>
  <c r="L22" i="42"/>
  <c r="L24" i="42"/>
  <c r="L25" i="42"/>
  <c r="L26" i="42"/>
  <c r="L27" i="42"/>
  <c r="L28" i="42"/>
  <c r="L29" i="42"/>
  <c r="L31" i="42"/>
  <c r="L32" i="42"/>
  <c r="L33" i="42"/>
  <c r="L34" i="42"/>
  <c r="L35" i="42"/>
  <c r="L36" i="42"/>
  <c r="L39" i="42"/>
  <c r="L40" i="42"/>
  <c r="L41" i="42"/>
  <c r="L42" i="42"/>
  <c r="L43" i="42"/>
  <c r="L46" i="42"/>
  <c r="L47" i="42"/>
  <c r="L48" i="42"/>
  <c r="L49" i="42"/>
  <c r="L50" i="42"/>
  <c r="L52" i="42"/>
  <c r="L53" i="42"/>
  <c r="L54" i="42"/>
  <c r="L55" i="42"/>
  <c r="L56" i="42"/>
  <c r="L57" i="42"/>
  <c r="L60" i="42"/>
  <c r="L61" i="42"/>
  <c r="L62" i="42"/>
  <c r="L63" i="42"/>
  <c r="L64" i="42"/>
  <c r="L10" i="42"/>
  <c r="O20" i="66"/>
  <c r="O19" i="66"/>
  <c r="O16" i="66"/>
  <c r="O15" i="66"/>
  <c r="O12" i="66"/>
  <c r="K2" i="66"/>
  <c r="D2" i="66"/>
  <c r="O3" i="66"/>
  <c r="O4" i="66"/>
  <c r="O5" i="66"/>
  <c r="O6" i="66"/>
  <c r="O7" i="66"/>
  <c r="O8" i="66"/>
  <c r="O9" i="66"/>
  <c r="O10" i="66"/>
  <c r="O11" i="66"/>
  <c r="O13" i="66"/>
  <c r="O14" i="66"/>
  <c r="O17" i="66"/>
  <c r="O18" i="66"/>
  <c r="O21" i="66"/>
  <c r="O22" i="66"/>
  <c r="O23" i="66"/>
  <c r="O24" i="66"/>
  <c r="O25" i="66"/>
  <c r="O26" i="66"/>
  <c r="O27" i="66"/>
  <c r="O28" i="66"/>
  <c r="O29" i="66"/>
  <c r="O30" i="66"/>
  <c r="O31" i="66"/>
  <c r="O32" i="66"/>
  <c r="O33" i="66"/>
  <c r="O34" i="66"/>
  <c r="O35" i="66"/>
  <c r="O36" i="66"/>
  <c r="O37" i="66"/>
  <c r="O38" i="66"/>
  <c r="O39" i="66"/>
  <c r="O40" i="66"/>
  <c r="O41" i="66"/>
  <c r="O42" i="66"/>
  <c r="O43" i="66"/>
  <c r="O44" i="66"/>
  <c r="O45" i="66"/>
  <c r="O46" i="66"/>
  <c r="O47" i="66"/>
  <c r="O48" i="66"/>
  <c r="O49" i="66"/>
  <c r="O50" i="66"/>
  <c r="O51" i="66"/>
  <c r="O52" i="66"/>
  <c r="O53" i="66"/>
  <c r="O54" i="66"/>
  <c r="O55" i="66"/>
  <c r="O56" i="66"/>
  <c r="O57" i="66"/>
  <c r="O58" i="66"/>
  <c r="O59" i="66"/>
  <c r="O60" i="66"/>
  <c r="O61" i="66"/>
  <c r="O62" i="66"/>
  <c r="O63" i="66"/>
  <c r="O64" i="66"/>
  <c r="O65" i="66"/>
  <c r="O66" i="66"/>
  <c r="O67" i="66"/>
  <c r="O68" i="66"/>
  <c r="O69" i="66"/>
  <c r="O70" i="66"/>
  <c r="O71" i="66"/>
  <c r="O72" i="66"/>
  <c r="O73" i="66"/>
  <c r="O74" i="66"/>
  <c r="O75" i="66"/>
  <c r="O76" i="66"/>
  <c r="O77" i="66"/>
  <c r="O78" i="66"/>
  <c r="O79" i="66"/>
  <c r="O80" i="66"/>
  <c r="O81" i="66"/>
  <c r="O82" i="66"/>
  <c r="O83" i="66"/>
  <c r="O84" i="66"/>
  <c r="O85" i="66"/>
  <c r="O86" i="66"/>
  <c r="O87" i="66"/>
  <c r="O88" i="66"/>
  <c r="O89" i="66"/>
  <c r="O90" i="66"/>
  <c r="O91" i="66"/>
  <c r="O92" i="66"/>
  <c r="O93" i="66"/>
  <c r="O94" i="66"/>
  <c r="O95" i="66"/>
  <c r="O96" i="66"/>
  <c r="O97" i="66"/>
  <c r="O98" i="66"/>
  <c r="O99" i="66"/>
  <c r="O100" i="66"/>
  <c r="O101" i="66"/>
  <c r="O102" i="66"/>
  <c r="O103" i="66"/>
  <c r="O104" i="66"/>
  <c r="O105" i="66"/>
  <c r="O106" i="66"/>
  <c r="O107" i="66"/>
  <c r="O108" i="66"/>
  <c r="O109" i="66"/>
  <c r="O110" i="66"/>
  <c r="O111" i="66"/>
  <c r="O112" i="66"/>
  <c r="O113" i="66"/>
  <c r="O114" i="66"/>
  <c r="O115" i="66"/>
  <c r="O116" i="66"/>
  <c r="O117" i="66"/>
  <c r="O118" i="66"/>
  <c r="O119" i="66"/>
  <c r="O120" i="66"/>
  <c r="O121" i="66"/>
  <c r="O122" i="66"/>
  <c r="O123" i="66"/>
  <c r="O124" i="66"/>
  <c r="O125" i="66"/>
  <c r="O126" i="66"/>
  <c r="O127" i="66"/>
  <c r="O128" i="66"/>
  <c r="O129" i="66"/>
  <c r="O130" i="66"/>
  <c r="O131" i="66"/>
  <c r="O132" i="66"/>
  <c r="O133" i="66"/>
  <c r="O134" i="66"/>
  <c r="O135" i="66"/>
  <c r="O136" i="66"/>
  <c r="O137" i="66"/>
  <c r="O138" i="66"/>
  <c r="O139" i="66"/>
  <c r="O140" i="66"/>
  <c r="O141" i="66"/>
  <c r="O142" i="66"/>
  <c r="O143" i="66"/>
  <c r="O144" i="66"/>
  <c r="O145" i="66"/>
  <c r="O146" i="66"/>
  <c r="O147" i="66"/>
  <c r="O148" i="66"/>
  <c r="O149" i="66"/>
  <c r="O150" i="66"/>
  <c r="O151" i="66"/>
  <c r="O152" i="66"/>
  <c r="O153" i="66"/>
  <c r="O154" i="66"/>
  <c r="O155" i="66"/>
  <c r="O156" i="66"/>
  <c r="O157" i="66"/>
  <c r="O158" i="66"/>
  <c r="O159" i="66"/>
  <c r="O160" i="66"/>
  <c r="O161" i="66"/>
  <c r="O162" i="66"/>
  <c r="O163" i="66"/>
  <c r="O164" i="66"/>
  <c r="O165" i="66"/>
  <c r="O166" i="66"/>
  <c r="O167" i="66"/>
  <c r="O168" i="66"/>
  <c r="O169" i="66"/>
  <c r="O170" i="66"/>
  <c r="O171" i="66"/>
  <c r="O172" i="66"/>
  <c r="O173" i="66"/>
  <c r="O174" i="66"/>
  <c r="O175" i="66"/>
  <c r="O176" i="66"/>
  <c r="O177" i="66"/>
  <c r="O178" i="66"/>
  <c r="O179" i="66"/>
  <c r="O180" i="66"/>
  <c r="O181" i="66"/>
  <c r="O182" i="66"/>
  <c r="O183" i="66"/>
  <c r="O184" i="66"/>
  <c r="O185" i="66"/>
  <c r="O186" i="66"/>
  <c r="O187" i="66"/>
  <c r="O188" i="66"/>
  <c r="O189" i="66"/>
  <c r="O190" i="66"/>
  <c r="O191" i="66"/>
  <c r="O192" i="66"/>
  <c r="O193" i="66"/>
  <c r="O194" i="66"/>
  <c r="O195" i="66"/>
  <c r="O196" i="66"/>
  <c r="O197" i="66"/>
  <c r="O198" i="66"/>
  <c r="O199" i="66"/>
  <c r="O200" i="66"/>
  <c r="O201" i="66"/>
  <c r="O202" i="66"/>
  <c r="O203" i="66"/>
  <c r="O204" i="66"/>
  <c r="O205" i="66"/>
  <c r="O206" i="66"/>
  <c r="O207" i="66"/>
  <c r="O208" i="66"/>
  <c r="O209" i="66"/>
  <c r="O210" i="66"/>
  <c r="O211" i="66"/>
  <c r="O212" i="66"/>
  <c r="O213" i="66"/>
  <c r="O214" i="66"/>
  <c r="O215" i="66"/>
  <c r="O216" i="66"/>
  <c r="O217" i="66"/>
  <c r="O218" i="66"/>
  <c r="O219" i="66"/>
  <c r="O220" i="66"/>
  <c r="O221" i="66"/>
  <c r="O222" i="66"/>
  <c r="O223" i="66"/>
  <c r="O224" i="66"/>
  <c r="O225" i="66"/>
  <c r="O226" i="66"/>
  <c r="O227" i="66"/>
  <c r="O228" i="66"/>
  <c r="O229" i="66"/>
  <c r="O230" i="66"/>
  <c r="O231" i="66"/>
  <c r="O232" i="66"/>
  <c r="O233" i="66"/>
  <c r="O234" i="66"/>
  <c r="O235" i="66"/>
  <c r="O236" i="66"/>
  <c r="O237" i="66"/>
  <c r="O238" i="66"/>
  <c r="O239" i="66"/>
  <c r="O240" i="66"/>
  <c r="O241" i="66"/>
  <c r="O242" i="66"/>
  <c r="O243" i="66"/>
  <c r="O244" i="66"/>
  <c r="O245" i="66"/>
  <c r="O246" i="66"/>
  <c r="O247" i="66"/>
  <c r="O248" i="66"/>
  <c r="O249" i="66"/>
  <c r="O250" i="66"/>
  <c r="O251" i="66"/>
  <c r="O252" i="66"/>
  <c r="O253" i="66"/>
  <c r="O254" i="66"/>
  <c r="O255" i="66"/>
  <c r="O256" i="66"/>
  <c r="O257" i="66"/>
  <c r="O258" i="66"/>
  <c r="O259" i="66"/>
  <c r="O260" i="66"/>
  <c r="O261" i="66"/>
  <c r="O262" i="66"/>
  <c r="O263" i="66"/>
  <c r="O264" i="66"/>
  <c r="O265" i="66"/>
  <c r="O266" i="66"/>
  <c r="O267" i="66"/>
  <c r="O268" i="66"/>
  <c r="O269" i="66"/>
  <c r="O270" i="66"/>
  <c r="O271" i="66"/>
  <c r="O272" i="66"/>
  <c r="O273" i="66"/>
  <c r="O274" i="66"/>
  <c r="O275" i="66"/>
  <c r="O276" i="66"/>
  <c r="O277" i="66"/>
  <c r="O278" i="66"/>
  <c r="O279" i="66"/>
  <c r="O280" i="66"/>
  <c r="O281" i="66"/>
  <c r="O282" i="66"/>
  <c r="O283" i="66"/>
  <c r="O284" i="66"/>
  <c r="O285" i="66"/>
  <c r="O286" i="66"/>
  <c r="O287" i="66"/>
  <c r="O288" i="66"/>
  <c r="O289" i="66"/>
  <c r="O290" i="66"/>
  <c r="O291" i="66"/>
  <c r="O292" i="66"/>
  <c r="O293" i="66"/>
  <c r="O294" i="66"/>
  <c r="O295" i="66"/>
  <c r="O296" i="66"/>
  <c r="O297" i="66"/>
  <c r="O298" i="66"/>
  <c r="O299" i="66"/>
  <c r="O300" i="66"/>
  <c r="O301" i="66"/>
  <c r="O302" i="66"/>
  <c r="O303" i="66"/>
  <c r="O304" i="66"/>
  <c r="O305" i="66"/>
  <c r="O306" i="66"/>
  <c r="O307" i="66"/>
  <c r="O308" i="66"/>
  <c r="O309" i="66"/>
  <c r="O310" i="66"/>
  <c r="O311" i="66"/>
  <c r="O312" i="66"/>
  <c r="O313" i="66"/>
  <c r="O314" i="66"/>
  <c r="O315" i="66"/>
  <c r="O316" i="66"/>
  <c r="O317" i="66"/>
  <c r="O318" i="66"/>
  <c r="O319" i="66"/>
  <c r="O320" i="66"/>
  <c r="O321" i="66"/>
  <c r="O322" i="66"/>
  <c r="O323" i="66"/>
  <c r="O324" i="66"/>
  <c r="O325" i="66"/>
  <c r="O326" i="66"/>
  <c r="O327" i="66"/>
  <c r="O328" i="66"/>
  <c r="O329" i="66"/>
  <c r="O330" i="66"/>
  <c r="O331" i="66"/>
  <c r="O332" i="66"/>
  <c r="O333" i="66"/>
  <c r="O334" i="66"/>
  <c r="O335" i="66"/>
  <c r="O336" i="66"/>
  <c r="O337" i="66"/>
  <c r="O338" i="66"/>
  <c r="O339" i="66"/>
  <c r="O340" i="66"/>
  <c r="O341" i="66"/>
  <c r="O342" i="66"/>
  <c r="O343" i="66"/>
  <c r="O344" i="66"/>
  <c r="O345" i="66"/>
  <c r="O346" i="66"/>
  <c r="O347" i="66"/>
  <c r="O348" i="66"/>
  <c r="O349" i="66"/>
  <c r="O350" i="66"/>
  <c r="O351" i="66"/>
  <c r="O352" i="66"/>
  <c r="O353" i="66"/>
  <c r="O354" i="66"/>
  <c r="O355" i="66"/>
  <c r="O356" i="66"/>
  <c r="O357" i="66"/>
  <c r="O358" i="66"/>
  <c r="O359" i="66"/>
  <c r="O360" i="66"/>
  <c r="O361" i="66"/>
  <c r="O362" i="66"/>
  <c r="O363" i="66"/>
  <c r="O364" i="66"/>
  <c r="O365" i="66"/>
  <c r="O366" i="66"/>
  <c r="O367" i="66"/>
  <c r="O368" i="66"/>
  <c r="O369" i="66"/>
  <c r="O370" i="66"/>
  <c r="O371" i="66"/>
  <c r="O372" i="66"/>
  <c r="O373" i="66"/>
  <c r="O374" i="66"/>
  <c r="O375" i="66"/>
  <c r="O376" i="66"/>
  <c r="O377" i="66"/>
  <c r="O378" i="66"/>
  <c r="O379" i="66"/>
  <c r="O380" i="66"/>
  <c r="O381" i="66"/>
  <c r="O382" i="66"/>
  <c r="O383" i="66"/>
  <c r="O384" i="66"/>
  <c r="O385" i="66"/>
  <c r="O386" i="66"/>
  <c r="O387" i="66"/>
  <c r="O388" i="66"/>
  <c r="O389" i="66"/>
  <c r="O390" i="66"/>
  <c r="O391" i="66"/>
  <c r="O392" i="66"/>
  <c r="O393" i="66"/>
  <c r="O394" i="66"/>
  <c r="O395" i="66"/>
  <c r="O396" i="66"/>
  <c r="O397" i="66"/>
  <c r="O398" i="66"/>
  <c r="O399" i="66"/>
  <c r="O400" i="66"/>
  <c r="O401" i="66"/>
  <c r="O402" i="66"/>
  <c r="O403" i="66"/>
  <c r="O404" i="66"/>
  <c r="O405" i="66"/>
  <c r="O406" i="66"/>
  <c r="O407" i="66"/>
  <c r="O408" i="66"/>
  <c r="O409" i="66"/>
  <c r="O410" i="66"/>
  <c r="O411" i="66"/>
  <c r="O412" i="66"/>
  <c r="O413" i="66"/>
  <c r="O414" i="66"/>
  <c r="O415" i="66"/>
  <c r="O416" i="66"/>
  <c r="O417" i="66"/>
  <c r="O418" i="66"/>
  <c r="O419" i="66"/>
  <c r="O420" i="66"/>
  <c r="O421" i="66"/>
  <c r="O422" i="66"/>
  <c r="O423" i="66"/>
  <c r="O424" i="66"/>
  <c r="O425" i="66"/>
  <c r="O426" i="66"/>
  <c r="O2" i="66"/>
  <c r="K11" i="48" l="1"/>
  <c r="M55" i="42"/>
  <c r="M56" i="42"/>
  <c r="M53" i="42"/>
  <c r="M57" i="42"/>
  <c r="M54" i="42"/>
  <c r="M52" i="42"/>
  <c r="M41" i="42"/>
  <c r="M43" i="42"/>
  <c r="M42" i="42"/>
  <c r="M39" i="42"/>
  <c r="M40" i="42"/>
  <c r="M38" i="42"/>
  <c r="M47" i="42"/>
  <c r="M45" i="42"/>
  <c r="M46" i="42"/>
  <c r="M49" i="42"/>
  <c r="M48" i="42"/>
  <c r="M50" i="42"/>
  <c r="M12" i="42"/>
  <c r="M10" i="42"/>
  <c r="M11" i="42"/>
  <c r="M13" i="42"/>
  <c r="M14" i="42"/>
  <c r="M15" i="42"/>
  <c r="J14" i="48"/>
  <c r="K13" i="48"/>
  <c r="E11" i="47"/>
  <c r="J15" i="48"/>
  <c r="J17" i="48"/>
  <c r="E13" i="47"/>
  <c r="J16" i="48"/>
  <c r="E12" i="47"/>
  <c r="E27" i="47"/>
  <c r="K17" i="48"/>
  <c r="E26" i="47"/>
  <c r="K16" i="48"/>
  <c r="K12" i="48"/>
  <c r="D772" i="66"/>
  <c r="D771" i="66"/>
  <c r="D770" i="66"/>
  <c r="D769" i="66"/>
  <c r="D768" i="66"/>
  <c r="D767" i="66"/>
  <c r="D766" i="66"/>
  <c r="D765" i="66"/>
  <c r="D764" i="66"/>
  <c r="D763" i="66"/>
  <c r="D762" i="66"/>
  <c r="D761" i="66"/>
  <c r="D760" i="66"/>
  <c r="D759" i="66"/>
  <c r="D758" i="66"/>
  <c r="D757" i="66"/>
  <c r="D756" i="66"/>
  <c r="D755" i="66"/>
  <c r="D754" i="66"/>
  <c r="D753" i="66"/>
  <c r="D752" i="66"/>
  <c r="D751" i="66"/>
  <c r="D750" i="66"/>
  <c r="D749" i="66"/>
  <c r="D748" i="66"/>
  <c r="D747" i="66"/>
  <c r="D746" i="66"/>
  <c r="D745" i="66"/>
  <c r="D744" i="66"/>
  <c r="D743" i="66"/>
  <c r="D742" i="66"/>
  <c r="D741" i="66"/>
  <c r="D740" i="66"/>
  <c r="D739" i="66"/>
  <c r="D738" i="66"/>
  <c r="D737" i="66"/>
  <c r="D736" i="66"/>
  <c r="D735" i="66"/>
  <c r="D734" i="66"/>
  <c r="D733" i="66"/>
  <c r="D732" i="66"/>
  <c r="D731" i="66"/>
  <c r="D730" i="66"/>
  <c r="D729" i="66"/>
  <c r="D728" i="66"/>
  <c r="D727" i="66"/>
  <c r="D726" i="66"/>
  <c r="D725" i="66"/>
  <c r="D724" i="66"/>
  <c r="D723" i="66"/>
  <c r="D722" i="66"/>
  <c r="D721" i="66"/>
  <c r="D720" i="66"/>
  <c r="D719" i="66"/>
  <c r="D718" i="66"/>
  <c r="D717" i="66"/>
  <c r="D716" i="66"/>
  <c r="D715" i="66"/>
  <c r="D714" i="66"/>
  <c r="D713" i="66"/>
  <c r="D712" i="66"/>
  <c r="D711" i="66"/>
  <c r="D710" i="66"/>
  <c r="D709" i="66"/>
  <c r="D708" i="66"/>
  <c r="D707" i="66"/>
  <c r="D706" i="66"/>
  <c r="D705" i="66"/>
  <c r="D704" i="66"/>
  <c r="D703" i="66"/>
  <c r="D702" i="66"/>
  <c r="D701" i="66"/>
  <c r="D700" i="66"/>
  <c r="D699" i="66"/>
  <c r="D698" i="66"/>
  <c r="D697" i="66"/>
  <c r="D696" i="66"/>
  <c r="D695" i="66"/>
  <c r="D694" i="66"/>
  <c r="D693" i="66"/>
  <c r="D692" i="66"/>
  <c r="D691" i="66"/>
  <c r="D690" i="66"/>
  <c r="D689" i="66"/>
  <c r="D688" i="66"/>
  <c r="D687" i="66"/>
  <c r="D686" i="66"/>
  <c r="D685" i="66"/>
  <c r="D684" i="66"/>
  <c r="D683" i="66"/>
  <c r="D682" i="66"/>
  <c r="D681" i="66"/>
  <c r="D680" i="66"/>
  <c r="D679" i="66"/>
  <c r="D678" i="66"/>
  <c r="D677" i="66"/>
  <c r="D676" i="66"/>
  <c r="D675" i="66"/>
  <c r="D674" i="66"/>
  <c r="D673" i="66"/>
  <c r="D672" i="66"/>
  <c r="D671" i="66"/>
  <c r="D670" i="66"/>
  <c r="D669" i="66"/>
  <c r="D668" i="66"/>
  <c r="D667" i="66"/>
  <c r="D666" i="66"/>
  <c r="D665" i="66"/>
  <c r="D664" i="66"/>
  <c r="D663" i="66"/>
  <c r="D662" i="66"/>
  <c r="D661" i="66"/>
  <c r="D660" i="66"/>
  <c r="D659" i="66"/>
  <c r="D658" i="66"/>
  <c r="D657" i="66"/>
  <c r="D656" i="66"/>
  <c r="D655" i="66"/>
  <c r="D654" i="66"/>
  <c r="D653" i="66"/>
  <c r="D652" i="66"/>
  <c r="D651" i="66"/>
  <c r="D650" i="66"/>
  <c r="D649" i="66"/>
  <c r="D648" i="66"/>
  <c r="D647" i="66"/>
  <c r="D646" i="66"/>
  <c r="D645" i="66"/>
  <c r="D644" i="66"/>
  <c r="D643" i="66"/>
  <c r="D642" i="66"/>
  <c r="D641" i="66"/>
  <c r="D640" i="66"/>
  <c r="D639" i="66"/>
  <c r="D638" i="66"/>
  <c r="D637" i="66"/>
  <c r="D636" i="66"/>
  <c r="D635" i="66"/>
  <c r="D634" i="66"/>
  <c r="D633" i="66"/>
  <c r="D632" i="66"/>
  <c r="D631" i="66"/>
  <c r="D630" i="66"/>
  <c r="D629" i="66"/>
  <c r="D628" i="66"/>
  <c r="D627" i="66"/>
  <c r="D626" i="66"/>
  <c r="D625" i="66"/>
  <c r="D624" i="66"/>
  <c r="D623" i="66"/>
  <c r="D622" i="66"/>
  <c r="D621" i="66"/>
  <c r="D620" i="66"/>
  <c r="D619" i="66"/>
  <c r="D618" i="66"/>
  <c r="D617" i="66"/>
  <c r="D616" i="66"/>
  <c r="D615" i="66"/>
  <c r="D614" i="66"/>
  <c r="D613" i="66"/>
  <c r="D612" i="66"/>
  <c r="D611" i="66"/>
  <c r="D610" i="66"/>
  <c r="D609" i="66"/>
  <c r="D608" i="66"/>
  <c r="D607" i="66"/>
  <c r="D606" i="66"/>
  <c r="D605" i="66"/>
  <c r="D604" i="66"/>
  <c r="D603" i="66"/>
  <c r="D602" i="66"/>
  <c r="D601" i="66"/>
  <c r="D600" i="66"/>
  <c r="D599" i="66"/>
  <c r="D598" i="66"/>
  <c r="D597" i="66"/>
  <c r="D596" i="66"/>
  <c r="D595" i="66"/>
  <c r="D594" i="66"/>
  <c r="D593" i="66"/>
  <c r="D592" i="66"/>
  <c r="D591" i="66"/>
  <c r="D590" i="66"/>
  <c r="D589" i="66"/>
  <c r="D588" i="66"/>
  <c r="D587" i="66"/>
  <c r="D586" i="66"/>
  <c r="D585" i="66"/>
  <c r="D584" i="66"/>
  <c r="D583" i="66"/>
  <c r="D582" i="66"/>
  <c r="D581" i="66"/>
  <c r="D580" i="66"/>
  <c r="D579" i="66"/>
  <c r="D578" i="66"/>
  <c r="D577" i="66"/>
  <c r="D576" i="66"/>
  <c r="D575" i="66"/>
  <c r="D574" i="66"/>
  <c r="D573" i="66"/>
  <c r="D572" i="66"/>
  <c r="D571" i="66"/>
  <c r="D570" i="66"/>
  <c r="D569" i="66"/>
  <c r="D568" i="66"/>
  <c r="D567" i="66"/>
  <c r="D566" i="66"/>
  <c r="D565" i="66"/>
  <c r="D564" i="66"/>
  <c r="D563" i="66"/>
  <c r="D562" i="66"/>
  <c r="D561" i="66"/>
  <c r="D560" i="66"/>
  <c r="D559" i="66"/>
  <c r="D558" i="66"/>
  <c r="D557" i="66"/>
  <c r="D556" i="66"/>
  <c r="D555" i="66"/>
  <c r="D554" i="66"/>
  <c r="D553" i="66"/>
  <c r="D552" i="66"/>
  <c r="D551" i="66"/>
  <c r="D550" i="66"/>
  <c r="D549" i="66"/>
  <c r="D548" i="66"/>
  <c r="D547" i="66"/>
  <c r="D546" i="66"/>
  <c r="D545" i="66"/>
  <c r="D544" i="66"/>
  <c r="D543" i="66"/>
  <c r="D542" i="66"/>
  <c r="D541" i="66"/>
  <c r="D540" i="66"/>
  <c r="D539" i="66"/>
  <c r="D538" i="66"/>
  <c r="D537" i="66"/>
  <c r="D536" i="66"/>
  <c r="D535" i="66"/>
  <c r="D534" i="66"/>
  <c r="D533" i="66"/>
  <c r="D532" i="66"/>
  <c r="D531" i="66"/>
  <c r="D530" i="66"/>
  <c r="D529" i="66"/>
  <c r="D528" i="66"/>
  <c r="D527" i="66"/>
  <c r="D526" i="66"/>
  <c r="D525" i="66"/>
  <c r="D524" i="66"/>
  <c r="D523" i="66"/>
  <c r="D522" i="66"/>
  <c r="D521" i="66"/>
  <c r="D520" i="66"/>
  <c r="D519" i="66"/>
  <c r="D518" i="66"/>
  <c r="D517" i="66"/>
  <c r="D516" i="66"/>
  <c r="D515" i="66"/>
  <c r="D514" i="66"/>
  <c r="D513" i="66"/>
  <c r="D512" i="66"/>
  <c r="D511" i="66"/>
  <c r="D510" i="66"/>
  <c r="D509" i="66"/>
  <c r="D508" i="66"/>
  <c r="D507" i="66"/>
  <c r="D506" i="66"/>
  <c r="D505" i="66"/>
  <c r="D504" i="66"/>
  <c r="D503" i="66"/>
  <c r="D502" i="66"/>
  <c r="D501" i="66"/>
  <c r="D500" i="66"/>
  <c r="D499" i="66"/>
  <c r="D498" i="66"/>
  <c r="D497" i="66"/>
  <c r="D496" i="66"/>
  <c r="D495" i="66"/>
  <c r="D494" i="66"/>
  <c r="D493" i="66"/>
  <c r="D492" i="66"/>
  <c r="D491" i="66"/>
  <c r="D490" i="66"/>
  <c r="D489" i="66"/>
  <c r="D488" i="66"/>
  <c r="D487" i="66"/>
  <c r="D486" i="66"/>
  <c r="D485" i="66"/>
  <c r="D484" i="66"/>
  <c r="D483" i="66"/>
  <c r="D482" i="66"/>
  <c r="D481" i="66"/>
  <c r="D480" i="66"/>
  <c r="D479" i="66"/>
  <c r="D478" i="66"/>
  <c r="D477" i="66"/>
  <c r="D476" i="66"/>
  <c r="D475" i="66"/>
  <c r="D474" i="66"/>
  <c r="D473" i="66"/>
  <c r="D472" i="66"/>
  <c r="D471" i="66"/>
  <c r="D470" i="66"/>
  <c r="D469" i="66"/>
  <c r="D468" i="66"/>
  <c r="D467" i="66"/>
  <c r="D466" i="66"/>
  <c r="D465" i="66"/>
  <c r="D464" i="66"/>
  <c r="D463" i="66"/>
  <c r="D462" i="66"/>
  <c r="D461" i="66"/>
  <c r="D460" i="66"/>
  <c r="D459" i="66"/>
  <c r="D458" i="66"/>
  <c r="D457" i="66"/>
  <c r="D456" i="66"/>
  <c r="D455" i="66"/>
  <c r="D454" i="66"/>
  <c r="D453" i="66"/>
  <c r="D452" i="66"/>
  <c r="D451" i="66"/>
  <c r="D450" i="66"/>
  <c r="D449" i="66"/>
  <c r="D448" i="66"/>
  <c r="D447" i="66"/>
  <c r="D446" i="66"/>
  <c r="D445" i="66"/>
  <c r="D444" i="66"/>
  <c r="D443" i="66"/>
  <c r="D442" i="66"/>
  <c r="D441" i="66"/>
  <c r="D440" i="66"/>
  <c r="D439" i="66"/>
  <c r="D438" i="66"/>
  <c r="D437" i="66"/>
  <c r="D436" i="66"/>
  <c r="D435" i="66"/>
  <c r="D434" i="66"/>
  <c r="D433" i="66"/>
  <c r="D432" i="66"/>
  <c r="D431" i="66"/>
  <c r="D430" i="66"/>
  <c r="D429" i="66"/>
  <c r="D428" i="66"/>
  <c r="D427" i="66"/>
  <c r="D426" i="66"/>
  <c r="D425" i="66"/>
  <c r="D424" i="66"/>
  <c r="D423" i="66"/>
  <c r="D422" i="66"/>
  <c r="D421" i="66"/>
  <c r="D420" i="66"/>
  <c r="D419" i="66"/>
  <c r="D418" i="66"/>
  <c r="D417" i="66"/>
  <c r="D416" i="66"/>
  <c r="D415" i="66"/>
  <c r="D414" i="66"/>
  <c r="D413" i="66"/>
  <c r="D412" i="66"/>
  <c r="D411" i="66"/>
  <c r="D410" i="66"/>
  <c r="D409" i="66"/>
  <c r="D408" i="66"/>
  <c r="D407" i="66"/>
  <c r="D406" i="66"/>
  <c r="D405" i="66"/>
  <c r="D404" i="66"/>
  <c r="D403" i="66"/>
  <c r="D402" i="66"/>
  <c r="D401" i="66"/>
  <c r="D400" i="66"/>
  <c r="D399" i="66"/>
  <c r="D398" i="66"/>
  <c r="D397" i="66"/>
  <c r="D396" i="66"/>
  <c r="D395" i="66"/>
  <c r="D394" i="66"/>
  <c r="D393" i="66"/>
  <c r="D392" i="66"/>
  <c r="D391" i="66"/>
  <c r="D390" i="66"/>
  <c r="D389" i="66"/>
  <c r="D388" i="66"/>
  <c r="D387" i="66"/>
  <c r="D386" i="66"/>
  <c r="D385" i="66"/>
  <c r="D384" i="66"/>
  <c r="D383" i="66"/>
  <c r="D382" i="66"/>
  <c r="D381" i="66"/>
  <c r="D380" i="66"/>
  <c r="D379" i="66"/>
  <c r="D378" i="66"/>
  <c r="D377" i="66"/>
  <c r="D376" i="66"/>
  <c r="D375" i="66"/>
  <c r="D374" i="66"/>
  <c r="D373" i="66"/>
  <c r="D372" i="66"/>
  <c r="D371" i="66"/>
  <c r="D370" i="66"/>
  <c r="D369" i="66"/>
  <c r="D368" i="66"/>
  <c r="D367" i="66"/>
  <c r="D366" i="66"/>
  <c r="D365" i="66"/>
  <c r="D364" i="66"/>
  <c r="D363" i="66"/>
  <c r="D362" i="66"/>
  <c r="D361" i="66"/>
  <c r="D360" i="66"/>
  <c r="D359" i="66"/>
  <c r="D358" i="66"/>
  <c r="D357" i="66"/>
  <c r="D356" i="66"/>
  <c r="D355" i="66"/>
  <c r="D354" i="66"/>
  <c r="D353" i="66"/>
  <c r="D352" i="66"/>
  <c r="D351" i="66"/>
  <c r="D350" i="66"/>
  <c r="D349" i="66"/>
  <c r="D348" i="66"/>
  <c r="D347" i="66"/>
  <c r="D346" i="66"/>
  <c r="D345" i="66"/>
  <c r="D344" i="66"/>
  <c r="D343" i="66"/>
  <c r="D342" i="66"/>
  <c r="D341" i="66"/>
  <c r="D340" i="66"/>
  <c r="D339" i="66"/>
  <c r="D338" i="66"/>
  <c r="D337" i="66"/>
  <c r="D336" i="66"/>
  <c r="D335" i="66"/>
  <c r="D334" i="66"/>
  <c r="D333" i="66"/>
  <c r="D332" i="66"/>
  <c r="D331" i="66"/>
  <c r="D330" i="66"/>
  <c r="D329" i="66"/>
  <c r="D328" i="66"/>
  <c r="D327" i="66"/>
  <c r="D326" i="66"/>
  <c r="D325" i="66"/>
  <c r="D324" i="66"/>
  <c r="D323" i="66"/>
  <c r="D322" i="66"/>
  <c r="D321" i="66"/>
  <c r="D320" i="66"/>
  <c r="D319" i="66"/>
  <c r="D318" i="66"/>
  <c r="D317" i="66"/>
  <c r="D316" i="66"/>
  <c r="D315" i="66"/>
  <c r="D314" i="66"/>
  <c r="D313" i="66"/>
  <c r="D312" i="66"/>
  <c r="D311" i="66"/>
  <c r="D310" i="66"/>
  <c r="D309" i="66"/>
  <c r="D308" i="66"/>
  <c r="D307" i="66"/>
  <c r="D306" i="66"/>
  <c r="D305" i="66"/>
  <c r="D304" i="66"/>
  <c r="D303" i="66"/>
  <c r="D302" i="66"/>
  <c r="D301" i="66"/>
  <c r="D300" i="66"/>
  <c r="D299" i="66"/>
  <c r="D298" i="66"/>
  <c r="D297" i="66"/>
  <c r="D296" i="66"/>
  <c r="D295" i="66"/>
  <c r="D294" i="66"/>
  <c r="D293" i="66"/>
  <c r="D292" i="66"/>
  <c r="D291" i="66"/>
  <c r="D290" i="66"/>
  <c r="D289" i="66"/>
  <c r="D288" i="66"/>
  <c r="D287" i="66"/>
  <c r="D286" i="66"/>
  <c r="D285" i="66"/>
  <c r="D284" i="66"/>
  <c r="D283" i="66"/>
  <c r="D282" i="66"/>
  <c r="D281" i="66"/>
  <c r="D280" i="66"/>
  <c r="D279" i="66"/>
  <c r="D278" i="66"/>
  <c r="D277" i="66"/>
  <c r="D276" i="66"/>
  <c r="D275" i="66"/>
  <c r="D274" i="66"/>
  <c r="D273" i="66"/>
  <c r="D272" i="66"/>
  <c r="D271" i="66"/>
  <c r="D270" i="66"/>
  <c r="D269" i="66"/>
  <c r="D268" i="66"/>
  <c r="D267" i="66"/>
  <c r="D266" i="66"/>
  <c r="D265" i="66"/>
  <c r="D264" i="66"/>
  <c r="D263" i="66"/>
  <c r="D262" i="66"/>
  <c r="D261" i="66"/>
  <c r="D260" i="66"/>
  <c r="D259" i="66"/>
  <c r="D258" i="66"/>
  <c r="D257" i="66"/>
  <c r="D256" i="66"/>
  <c r="D255" i="66"/>
  <c r="D254" i="66"/>
  <c r="D253" i="66"/>
  <c r="D252" i="66"/>
  <c r="D251" i="66"/>
  <c r="D250" i="66"/>
  <c r="D249" i="66"/>
  <c r="D248" i="66"/>
  <c r="D247" i="66"/>
  <c r="D246" i="66"/>
  <c r="D245" i="66"/>
  <c r="D244" i="66"/>
  <c r="D243" i="66"/>
  <c r="D242" i="66"/>
  <c r="D241" i="66"/>
  <c r="D240" i="66"/>
  <c r="D239" i="66"/>
  <c r="D238" i="66"/>
  <c r="D237" i="66"/>
  <c r="D236" i="66"/>
  <c r="D235" i="66"/>
  <c r="D234" i="66"/>
  <c r="D233" i="66"/>
  <c r="D232" i="66"/>
  <c r="D231" i="66"/>
  <c r="D230" i="66"/>
  <c r="D229" i="66"/>
  <c r="D228" i="66"/>
  <c r="D227" i="66"/>
  <c r="D226" i="66"/>
  <c r="D225" i="66"/>
  <c r="D224" i="66"/>
  <c r="D223" i="66"/>
  <c r="D222" i="66"/>
  <c r="D221" i="66"/>
  <c r="D220" i="66"/>
  <c r="D219" i="66"/>
  <c r="D218" i="66"/>
  <c r="D217" i="66"/>
  <c r="D216" i="66"/>
  <c r="D215" i="66"/>
  <c r="D214" i="66"/>
  <c r="D213" i="66"/>
  <c r="D212" i="66"/>
  <c r="D211" i="66"/>
  <c r="D210" i="66"/>
  <c r="D209" i="66"/>
  <c r="D208" i="66"/>
  <c r="D207" i="66"/>
  <c r="D206" i="66"/>
  <c r="D205" i="66"/>
  <c r="D204" i="66"/>
  <c r="D203" i="66"/>
  <c r="D202" i="66"/>
  <c r="D201" i="66"/>
  <c r="D200" i="66"/>
  <c r="D199" i="66"/>
  <c r="D198" i="66"/>
  <c r="D197" i="66"/>
  <c r="D196" i="66"/>
  <c r="D195" i="66"/>
  <c r="D194" i="66"/>
  <c r="D193" i="66"/>
  <c r="D192" i="66"/>
  <c r="D191" i="66"/>
  <c r="D190" i="66"/>
  <c r="D189" i="66"/>
  <c r="D188" i="66"/>
  <c r="D187" i="66"/>
  <c r="D186" i="66"/>
  <c r="D185" i="66"/>
  <c r="D184" i="66"/>
  <c r="D183" i="66"/>
  <c r="D182" i="66"/>
  <c r="D181" i="66"/>
  <c r="D180" i="66"/>
  <c r="D179" i="66"/>
  <c r="D178" i="66"/>
  <c r="D177" i="66"/>
  <c r="D176" i="66"/>
  <c r="D175" i="66"/>
  <c r="D174" i="66"/>
  <c r="D173" i="66"/>
  <c r="D172" i="66"/>
  <c r="D171" i="66"/>
  <c r="D170" i="66"/>
  <c r="D169" i="66"/>
  <c r="D168" i="66"/>
  <c r="D167" i="66"/>
  <c r="D166" i="66"/>
  <c r="D165" i="66"/>
  <c r="D164" i="66"/>
  <c r="D163" i="66"/>
  <c r="D162" i="66"/>
  <c r="D161" i="66"/>
  <c r="D160" i="66"/>
  <c r="D159" i="66"/>
  <c r="D158" i="66"/>
  <c r="D157" i="66"/>
  <c r="D156" i="66"/>
  <c r="D155" i="66"/>
  <c r="D154" i="66"/>
  <c r="D153" i="66"/>
  <c r="D152" i="66"/>
  <c r="D151" i="66"/>
  <c r="D150" i="66"/>
  <c r="D149" i="66"/>
  <c r="D148" i="66"/>
  <c r="D147" i="66"/>
  <c r="D146" i="66"/>
  <c r="D145" i="66"/>
  <c r="D144" i="66"/>
  <c r="D143" i="66"/>
  <c r="D142" i="66"/>
  <c r="D141" i="66"/>
  <c r="D140" i="66"/>
  <c r="D139" i="66"/>
  <c r="D138" i="66"/>
  <c r="D137" i="66"/>
  <c r="D136" i="66"/>
  <c r="D135" i="66"/>
  <c r="D134" i="66"/>
  <c r="D133" i="66"/>
  <c r="D132" i="66"/>
  <c r="D131" i="66"/>
  <c r="D130" i="66"/>
  <c r="D129" i="66"/>
  <c r="D128" i="66"/>
  <c r="D127" i="66"/>
  <c r="D126" i="66"/>
  <c r="D125" i="66"/>
  <c r="D124" i="66"/>
  <c r="D123" i="66"/>
  <c r="D122" i="66"/>
  <c r="D121" i="66"/>
  <c r="D120" i="66"/>
  <c r="D119" i="66"/>
  <c r="D118" i="66"/>
  <c r="D117" i="66"/>
  <c r="D116" i="66"/>
  <c r="D115" i="66"/>
  <c r="D114" i="66"/>
  <c r="D113" i="66"/>
  <c r="D112" i="66"/>
  <c r="D111" i="66"/>
  <c r="D110" i="66"/>
  <c r="D109" i="66"/>
  <c r="D108" i="66"/>
  <c r="D107" i="66"/>
  <c r="D106" i="66"/>
  <c r="D105" i="66"/>
  <c r="D104" i="66"/>
  <c r="D103" i="66"/>
  <c r="D102" i="66"/>
  <c r="D101" i="66"/>
  <c r="D100" i="66"/>
  <c r="D99" i="66"/>
  <c r="D98" i="66"/>
  <c r="D97" i="66"/>
  <c r="D96" i="66"/>
  <c r="D95" i="66"/>
  <c r="D94" i="66"/>
  <c r="D93" i="66"/>
  <c r="D92" i="66"/>
  <c r="D91" i="66"/>
  <c r="D90" i="66"/>
  <c r="F7" i="66" s="1"/>
  <c r="D89" i="66"/>
  <c r="D88" i="66"/>
  <c r="D87" i="66"/>
  <c r="D86" i="66"/>
  <c r="D85" i="66"/>
  <c r="D84" i="66"/>
  <c r="D83" i="66"/>
  <c r="D82" i="66"/>
  <c r="D81" i="66"/>
  <c r="D80" i="66"/>
  <c r="D79" i="66"/>
  <c r="D78" i="66"/>
  <c r="D77" i="66"/>
  <c r="D76" i="66"/>
  <c r="D75" i="66"/>
  <c r="D74" i="66"/>
  <c r="D73" i="66"/>
  <c r="D72" i="66"/>
  <c r="D71" i="66"/>
  <c r="D70" i="66"/>
  <c r="D69" i="66"/>
  <c r="D68" i="66"/>
  <c r="D67" i="66"/>
  <c r="D66" i="66"/>
  <c r="D65" i="66"/>
  <c r="D64" i="66"/>
  <c r="D63" i="66"/>
  <c r="D62" i="66"/>
  <c r="D61" i="66"/>
  <c r="D60" i="66"/>
  <c r="D59" i="66"/>
  <c r="D58" i="66"/>
  <c r="D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F4" i="66" s="1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F8" i="66"/>
  <c r="D8" i="66"/>
  <c r="D7" i="66"/>
  <c r="F6" i="66"/>
  <c r="D6" i="66"/>
  <c r="F5" i="66"/>
  <c r="D5" i="66"/>
  <c r="D4" i="66"/>
  <c r="F3" i="66"/>
  <c r="D3" i="66"/>
  <c r="F2" i="66"/>
  <c r="K9" i="64"/>
  <c r="K8" i="64"/>
  <c r="K7" i="64"/>
  <c r="K6" i="64"/>
  <c r="K5" i="64"/>
  <c r="K4" i="64"/>
  <c r="K3" i="64"/>
  <c r="K1191" i="64"/>
  <c r="K1190" i="64"/>
  <c r="K1189" i="64"/>
  <c r="K1188" i="64"/>
  <c r="K1187" i="64"/>
  <c r="K1186" i="64"/>
  <c r="K1185" i="64"/>
  <c r="K1184" i="64"/>
  <c r="K1183" i="64"/>
  <c r="K1182" i="64"/>
  <c r="K1181" i="64"/>
  <c r="K1180" i="64"/>
  <c r="K1179" i="64"/>
  <c r="K1178" i="64"/>
  <c r="K1177" i="64"/>
  <c r="K1176" i="64"/>
  <c r="K1175" i="64"/>
  <c r="K1174" i="64"/>
  <c r="K1173" i="64"/>
  <c r="K1172" i="64"/>
  <c r="K1171" i="64"/>
  <c r="K1170" i="64"/>
  <c r="K1169" i="64"/>
  <c r="K1168" i="64"/>
  <c r="K1167" i="64"/>
  <c r="K1166" i="64"/>
  <c r="K1165" i="64"/>
  <c r="K1164" i="64"/>
  <c r="K1163" i="64"/>
  <c r="K1162" i="64"/>
  <c r="K1161" i="64"/>
  <c r="K1160" i="64"/>
  <c r="K1159" i="64"/>
  <c r="K1158" i="64"/>
  <c r="K1157" i="64"/>
  <c r="K1156" i="64"/>
  <c r="K1155" i="64"/>
  <c r="K1154" i="64"/>
  <c r="K1153" i="64"/>
  <c r="K1152" i="64"/>
  <c r="K1151" i="64"/>
  <c r="K1150" i="64"/>
  <c r="K1149" i="64"/>
  <c r="K1148" i="64"/>
  <c r="K1147" i="64"/>
  <c r="K1146" i="64"/>
  <c r="K1145" i="64"/>
  <c r="K1144" i="64"/>
  <c r="K1143" i="64"/>
  <c r="K1142" i="64"/>
  <c r="K1141" i="64"/>
  <c r="K1140" i="64"/>
  <c r="K1139" i="64"/>
  <c r="K1138" i="64"/>
  <c r="K1137" i="64"/>
  <c r="K1136" i="64"/>
  <c r="K1135" i="64"/>
  <c r="K1134" i="64"/>
  <c r="K1133" i="64"/>
  <c r="K1132" i="64"/>
  <c r="K1131" i="64"/>
  <c r="K1130" i="64"/>
  <c r="K1129" i="64"/>
  <c r="K1128" i="64"/>
  <c r="K1127" i="64"/>
  <c r="K1126" i="64"/>
  <c r="K1125" i="64"/>
  <c r="K1124" i="64"/>
  <c r="K1123" i="64"/>
  <c r="K1122" i="64"/>
  <c r="K1121" i="64"/>
  <c r="K1120" i="64"/>
  <c r="K1119" i="64"/>
  <c r="K1118" i="64"/>
  <c r="K1117" i="64"/>
  <c r="K1116" i="64"/>
  <c r="K1115" i="64"/>
  <c r="K1114" i="64"/>
  <c r="K1113" i="64"/>
  <c r="K1112" i="64"/>
  <c r="K1111" i="64"/>
  <c r="K1110" i="64"/>
  <c r="K1109" i="64"/>
  <c r="K1108" i="64"/>
  <c r="K1107" i="64"/>
  <c r="K1106" i="64"/>
  <c r="K1105" i="64"/>
  <c r="K1104" i="64"/>
  <c r="K1103" i="64"/>
  <c r="K1102" i="64"/>
  <c r="K1101" i="64"/>
  <c r="K1100" i="64"/>
  <c r="K1099" i="64"/>
  <c r="K1098" i="64"/>
  <c r="K1097" i="64"/>
  <c r="K1096" i="64"/>
  <c r="K1095" i="64"/>
  <c r="K1094" i="64"/>
  <c r="K1093" i="64"/>
  <c r="K1092" i="64"/>
  <c r="K1091" i="64"/>
  <c r="K1090" i="64"/>
  <c r="K1089" i="64"/>
  <c r="K1088" i="64"/>
  <c r="K1087" i="64"/>
  <c r="K1086" i="64"/>
  <c r="K1085" i="64"/>
  <c r="K1084" i="64"/>
  <c r="K1083" i="64"/>
  <c r="K1082" i="64"/>
  <c r="K1081" i="64"/>
  <c r="K1080" i="64"/>
  <c r="K1079" i="64"/>
  <c r="K1078" i="64"/>
  <c r="K1077" i="64"/>
  <c r="K1076" i="64"/>
  <c r="K1075" i="64"/>
  <c r="K1074" i="64"/>
  <c r="K1073" i="64"/>
  <c r="K1072" i="64"/>
  <c r="K1071" i="64"/>
  <c r="K1070" i="64"/>
  <c r="K1069" i="64"/>
  <c r="K1068" i="64"/>
  <c r="K1067" i="64"/>
  <c r="K1066" i="64"/>
  <c r="K1065" i="64"/>
  <c r="K1064" i="64"/>
  <c r="K1063" i="64"/>
  <c r="K1062" i="64"/>
  <c r="K1061" i="64"/>
  <c r="K1060" i="64"/>
  <c r="K1059" i="64"/>
  <c r="K1058" i="64"/>
  <c r="K1057" i="64"/>
  <c r="K1056" i="64"/>
  <c r="K1055" i="64"/>
  <c r="K1054" i="64"/>
  <c r="K1053" i="64"/>
  <c r="K1052" i="64"/>
  <c r="K1051" i="64"/>
  <c r="K1050" i="64"/>
  <c r="K1049" i="64"/>
  <c r="K1048" i="64"/>
  <c r="K1047" i="64"/>
  <c r="K1046" i="64"/>
  <c r="K1045" i="64"/>
  <c r="K1044" i="64"/>
  <c r="K1043" i="64"/>
  <c r="K1042" i="64"/>
  <c r="K1041" i="64"/>
  <c r="K1040" i="64"/>
  <c r="K1039" i="64"/>
  <c r="K1038" i="64"/>
  <c r="K1037" i="64"/>
  <c r="K1036" i="64"/>
  <c r="K1035" i="64"/>
  <c r="K1034" i="64"/>
  <c r="K1033" i="64"/>
  <c r="K1032" i="64"/>
  <c r="K1031" i="64"/>
  <c r="K1030" i="64"/>
  <c r="K1029" i="64"/>
  <c r="K1028" i="64"/>
  <c r="K1027" i="64"/>
  <c r="K1026" i="64"/>
  <c r="K1025" i="64"/>
  <c r="K1024" i="64"/>
  <c r="K1023" i="64"/>
  <c r="K1022" i="64"/>
  <c r="K1021" i="64"/>
  <c r="K1020" i="64"/>
  <c r="K1019" i="64"/>
  <c r="K1018" i="64"/>
  <c r="K1017" i="64"/>
  <c r="K1016" i="64"/>
  <c r="K1015" i="64"/>
  <c r="K1014" i="64"/>
  <c r="K1013" i="64"/>
  <c r="K1012" i="64"/>
  <c r="K1011" i="64"/>
  <c r="K1010" i="64"/>
  <c r="K1009" i="64"/>
  <c r="K1008" i="64"/>
  <c r="K1007" i="64"/>
  <c r="K1006" i="64"/>
  <c r="K1005" i="64"/>
  <c r="K1004" i="64"/>
  <c r="K1003" i="64"/>
  <c r="K1002" i="64"/>
  <c r="K1001" i="64"/>
  <c r="K1000" i="64"/>
  <c r="K999" i="64"/>
  <c r="K998" i="64"/>
  <c r="K997" i="64"/>
  <c r="K996" i="64"/>
  <c r="K995" i="64"/>
  <c r="K994" i="64"/>
  <c r="K993" i="64"/>
  <c r="K992" i="64"/>
  <c r="K991" i="64"/>
  <c r="K990" i="64"/>
  <c r="K989" i="64"/>
  <c r="K988" i="64"/>
  <c r="K987" i="64"/>
  <c r="K986" i="64"/>
  <c r="K985" i="64"/>
  <c r="K984" i="64"/>
  <c r="K983" i="64"/>
  <c r="K982" i="64"/>
  <c r="K981" i="64"/>
  <c r="K980" i="64"/>
  <c r="K979" i="64"/>
  <c r="K978" i="64"/>
  <c r="K977" i="64"/>
  <c r="K976" i="64"/>
  <c r="K975" i="64"/>
  <c r="K974" i="64"/>
  <c r="K973" i="64"/>
  <c r="K972" i="64"/>
  <c r="K971" i="64"/>
  <c r="K970" i="64"/>
  <c r="K969" i="64"/>
  <c r="K968" i="64"/>
  <c r="K967" i="64"/>
  <c r="K966" i="64"/>
  <c r="K965" i="64"/>
  <c r="K964" i="64"/>
  <c r="K963" i="64"/>
  <c r="K962" i="64"/>
  <c r="K961" i="64"/>
  <c r="K960" i="64"/>
  <c r="K959" i="64"/>
  <c r="K958" i="64"/>
  <c r="K957" i="64"/>
  <c r="K956" i="64"/>
  <c r="K955" i="64"/>
  <c r="K954" i="64"/>
  <c r="K953" i="64"/>
  <c r="K952" i="64"/>
  <c r="K951" i="64"/>
  <c r="K950" i="64"/>
  <c r="K949" i="64"/>
  <c r="K948" i="64"/>
  <c r="K947" i="64"/>
  <c r="K946" i="64"/>
  <c r="K945" i="64"/>
  <c r="K944" i="64"/>
  <c r="K943" i="64"/>
  <c r="K942" i="64"/>
  <c r="K941" i="64"/>
  <c r="K940" i="64"/>
  <c r="K939" i="64"/>
  <c r="K938" i="64"/>
  <c r="K937" i="64"/>
  <c r="K936" i="64"/>
  <c r="K935" i="64"/>
  <c r="K934" i="64"/>
  <c r="K933" i="64"/>
  <c r="K932" i="64"/>
  <c r="K931" i="64"/>
  <c r="K930" i="64"/>
  <c r="K929" i="64"/>
  <c r="K928" i="64"/>
  <c r="K927" i="64"/>
  <c r="K926" i="64"/>
  <c r="K925" i="64"/>
  <c r="K924" i="64"/>
  <c r="K923" i="64"/>
  <c r="K922" i="64"/>
  <c r="K921" i="64"/>
  <c r="K920" i="64"/>
  <c r="K919" i="64"/>
  <c r="K918" i="64"/>
  <c r="K917" i="64"/>
  <c r="K916" i="64"/>
  <c r="K915" i="64"/>
  <c r="K914" i="64"/>
  <c r="K913" i="64"/>
  <c r="K912" i="64"/>
  <c r="K911" i="64"/>
  <c r="K910" i="64"/>
  <c r="K909" i="64"/>
  <c r="K908" i="64"/>
  <c r="K907" i="64"/>
  <c r="K906" i="64"/>
  <c r="K905" i="64"/>
  <c r="K904" i="64"/>
  <c r="K903" i="64"/>
  <c r="K902" i="64"/>
  <c r="K901" i="64"/>
  <c r="K900" i="64"/>
  <c r="K899" i="64"/>
  <c r="K898" i="64"/>
  <c r="K897" i="64"/>
  <c r="K896" i="64"/>
  <c r="K895" i="64"/>
  <c r="K894" i="64"/>
  <c r="K893" i="64"/>
  <c r="K892" i="64"/>
  <c r="K891" i="64"/>
  <c r="K890" i="64"/>
  <c r="K889" i="64"/>
  <c r="K888" i="64"/>
  <c r="K887" i="64"/>
  <c r="K886" i="64"/>
  <c r="K885" i="64"/>
  <c r="K884" i="64"/>
  <c r="K883" i="64"/>
  <c r="K882" i="64"/>
  <c r="K881" i="64"/>
  <c r="K880" i="64"/>
  <c r="K879" i="64"/>
  <c r="K878" i="64"/>
  <c r="K877" i="64"/>
  <c r="K876" i="64"/>
  <c r="K875" i="64"/>
  <c r="K874" i="64"/>
  <c r="K873" i="64"/>
  <c r="K872" i="64"/>
  <c r="K871" i="64"/>
  <c r="K870" i="64"/>
  <c r="K869" i="64"/>
  <c r="K868" i="64"/>
  <c r="K867" i="64"/>
  <c r="K866" i="64"/>
  <c r="K865" i="64"/>
  <c r="K864" i="64"/>
  <c r="K863" i="64"/>
  <c r="K862" i="64"/>
  <c r="K861" i="64"/>
  <c r="K860" i="64"/>
  <c r="K859" i="64"/>
  <c r="K858" i="64"/>
  <c r="K857" i="64"/>
  <c r="K856" i="64"/>
  <c r="K855" i="64"/>
  <c r="K854" i="64"/>
  <c r="K853" i="64"/>
  <c r="K852" i="64"/>
  <c r="K851" i="64"/>
  <c r="K850" i="64"/>
  <c r="K849" i="64"/>
  <c r="K848" i="64"/>
  <c r="K847" i="64"/>
  <c r="K846" i="64"/>
  <c r="K845" i="64"/>
  <c r="K844" i="64"/>
  <c r="K843" i="64"/>
  <c r="K842" i="64"/>
  <c r="K841" i="64"/>
  <c r="K840" i="64"/>
  <c r="K839" i="64"/>
  <c r="K838" i="64"/>
  <c r="K837" i="64"/>
  <c r="K836" i="64"/>
  <c r="K835" i="64"/>
  <c r="K834" i="64"/>
  <c r="K833" i="64"/>
  <c r="K832" i="64"/>
  <c r="K831" i="64"/>
  <c r="K830" i="64"/>
  <c r="K829" i="64"/>
  <c r="K828" i="64"/>
  <c r="K827" i="64"/>
  <c r="K826" i="64"/>
  <c r="K825" i="64"/>
  <c r="K824" i="64"/>
  <c r="K823" i="64"/>
  <c r="K822" i="64"/>
  <c r="K821" i="64"/>
  <c r="K820" i="64"/>
  <c r="K819" i="64"/>
  <c r="K818" i="64"/>
  <c r="K817" i="64"/>
  <c r="K816" i="64"/>
  <c r="K815" i="64"/>
  <c r="K814" i="64"/>
  <c r="K813" i="64"/>
  <c r="K812" i="64"/>
  <c r="K811" i="64"/>
  <c r="K810" i="64"/>
  <c r="K809" i="64"/>
  <c r="K808" i="64"/>
  <c r="K807" i="64"/>
  <c r="K806" i="64"/>
  <c r="K805" i="64"/>
  <c r="K804" i="64"/>
  <c r="K803" i="64"/>
  <c r="K802" i="64"/>
  <c r="K801" i="64"/>
  <c r="K800" i="64"/>
  <c r="K799" i="64"/>
  <c r="K798" i="64"/>
  <c r="K797" i="64"/>
  <c r="K796" i="64"/>
  <c r="K795" i="64"/>
  <c r="K794" i="64"/>
  <c r="K793" i="64"/>
  <c r="K792" i="64"/>
  <c r="K791" i="64"/>
  <c r="K790" i="64"/>
  <c r="K789" i="64"/>
  <c r="K788" i="64"/>
  <c r="K787" i="64"/>
  <c r="K786" i="64"/>
  <c r="K785" i="64"/>
  <c r="K784" i="64"/>
  <c r="K783" i="64"/>
  <c r="K782" i="64"/>
  <c r="K781" i="64"/>
  <c r="K780" i="64"/>
  <c r="K779" i="64"/>
  <c r="K778" i="64"/>
  <c r="K777" i="64"/>
  <c r="K776" i="64"/>
  <c r="K775" i="64"/>
  <c r="K774" i="64"/>
  <c r="K773" i="64"/>
  <c r="K772" i="64"/>
  <c r="K771" i="64"/>
  <c r="K770" i="64"/>
  <c r="K769" i="64"/>
  <c r="K768" i="64"/>
  <c r="K767" i="64"/>
  <c r="K766" i="64"/>
  <c r="K765" i="64"/>
  <c r="K764" i="64"/>
  <c r="K763" i="64"/>
  <c r="K762" i="64"/>
  <c r="K761" i="64"/>
  <c r="K760" i="64"/>
  <c r="K759" i="64"/>
  <c r="K758" i="64"/>
  <c r="K757" i="64"/>
  <c r="K756" i="64"/>
  <c r="K755" i="64"/>
  <c r="K754" i="64"/>
  <c r="K753" i="64"/>
  <c r="K752" i="64"/>
  <c r="K751" i="64"/>
  <c r="K750" i="64"/>
  <c r="K749" i="64"/>
  <c r="K748" i="64"/>
  <c r="K747" i="64"/>
  <c r="K746" i="64"/>
  <c r="K745" i="64"/>
  <c r="K744" i="64"/>
  <c r="K743" i="64"/>
  <c r="K742" i="64"/>
  <c r="K741" i="64"/>
  <c r="K740" i="64"/>
  <c r="K739" i="64"/>
  <c r="K738" i="64"/>
  <c r="K737" i="64"/>
  <c r="K736" i="64"/>
  <c r="K735" i="64"/>
  <c r="K734" i="64"/>
  <c r="K733" i="64"/>
  <c r="K732" i="64"/>
  <c r="K731" i="64"/>
  <c r="K730" i="64"/>
  <c r="K729" i="64"/>
  <c r="K728" i="64"/>
  <c r="K727" i="64"/>
  <c r="K726" i="64"/>
  <c r="K725" i="64"/>
  <c r="K724" i="64"/>
  <c r="K723" i="64"/>
  <c r="K722" i="64"/>
  <c r="K721" i="64"/>
  <c r="K720" i="64"/>
  <c r="K719" i="64"/>
  <c r="K718" i="64"/>
  <c r="K717" i="64"/>
  <c r="K716" i="64"/>
  <c r="K715" i="64"/>
  <c r="K714" i="64"/>
  <c r="K713" i="64"/>
  <c r="K712" i="64"/>
  <c r="K711" i="64"/>
  <c r="K710" i="64"/>
  <c r="K709" i="64"/>
  <c r="K708" i="64"/>
  <c r="K707" i="64"/>
  <c r="K706" i="64"/>
  <c r="K705" i="64"/>
  <c r="K704" i="64"/>
  <c r="K703" i="64"/>
  <c r="K702" i="64"/>
  <c r="K701" i="64"/>
  <c r="K700" i="64"/>
  <c r="K699" i="64"/>
  <c r="K698" i="64"/>
  <c r="K697" i="64"/>
  <c r="K696" i="64"/>
  <c r="K695" i="64"/>
  <c r="K694" i="64"/>
  <c r="K693" i="64"/>
  <c r="K692" i="64"/>
  <c r="K691" i="64"/>
  <c r="K690" i="64"/>
  <c r="K689" i="64"/>
  <c r="K688" i="64"/>
  <c r="K687" i="64"/>
  <c r="K686" i="64"/>
  <c r="K685" i="64"/>
  <c r="K684" i="64"/>
  <c r="K683" i="64"/>
  <c r="K682" i="64"/>
  <c r="K681" i="64"/>
  <c r="K680" i="64"/>
  <c r="K679" i="64"/>
  <c r="K678" i="64"/>
  <c r="K677" i="64"/>
  <c r="K676" i="64"/>
  <c r="K675" i="64"/>
  <c r="K674" i="64"/>
  <c r="K673" i="64"/>
  <c r="K672" i="64"/>
  <c r="K671" i="64"/>
  <c r="K670" i="64"/>
  <c r="K669" i="64"/>
  <c r="K668" i="64"/>
  <c r="K667" i="64"/>
  <c r="K666" i="64"/>
  <c r="K665" i="64"/>
  <c r="K664" i="64"/>
  <c r="K663" i="64"/>
  <c r="K662" i="64"/>
  <c r="K661" i="64"/>
  <c r="K660" i="64"/>
  <c r="K659" i="64"/>
  <c r="K658" i="64"/>
  <c r="K657" i="64"/>
  <c r="K656" i="64"/>
  <c r="K655" i="64"/>
  <c r="K654" i="64"/>
  <c r="K653" i="64"/>
  <c r="K652" i="64"/>
  <c r="K651" i="64"/>
  <c r="K650" i="64"/>
  <c r="K649" i="64"/>
  <c r="K648" i="64"/>
  <c r="K647" i="64"/>
  <c r="K646" i="64"/>
  <c r="K645" i="64"/>
  <c r="K644" i="64"/>
  <c r="K643" i="64"/>
  <c r="K642" i="64"/>
  <c r="K641" i="64"/>
  <c r="K640" i="64"/>
  <c r="K639" i="64"/>
  <c r="K638" i="64"/>
  <c r="K637" i="64"/>
  <c r="K636" i="64"/>
  <c r="K635" i="64"/>
  <c r="K634" i="64"/>
  <c r="K633" i="64"/>
  <c r="K632" i="64"/>
  <c r="K631" i="64"/>
  <c r="K630" i="64"/>
  <c r="K629" i="64"/>
  <c r="K628" i="64"/>
  <c r="K627" i="64"/>
  <c r="K626" i="64"/>
  <c r="K625" i="64"/>
  <c r="K624" i="64"/>
  <c r="K623" i="64"/>
  <c r="K622" i="64"/>
  <c r="K621" i="64"/>
  <c r="K620" i="64"/>
  <c r="K619" i="64"/>
  <c r="K618" i="64"/>
  <c r="K617" i="64"/>
  <c r="K616" i="64"/>
  <c r="K615" i="64"/>
  <c r="K614" i="64"/>
  <c r="K613" i="64"/>
  <c r="K612" i="64"/>
  <c r="K611" i="64"/>
  <c r="K610" i="64"/>
  <c r="K609" i="64"/>
  <c r="K608" i="64"/>
  <c r="K607" i="64"/>
  <c r="K606" i="64"/>
  <c r="K605" i="64"/>
  <c r="K604" i="64"/>
  <c r="K603" i="64"/>
  <c r="K602" i="64"/>
  <c r="K601" i="64"/>
  <c r="K600" i="64"/>
  <c r="K599" i="64"/>
  <c r="K598" i="64"/>
  <c r="K597" i="64"/>
  <c r="K596" i="64"/>
  <c r="K595" i="64"/>
  <c r="K594" i="64"/>
  <c r="K593" i="64"/>
  <c r="K592" i="64"/>
  <c r="K591" i="64"/>
  <c r="K590" i="64"/>
  <c r="K589" i="64"/>
  <c r="K588" i="64"/>
  <c r="K587" i="64"/>
  <c r="K586" i="64"/>
  <c r="K585" i="64"/>
  <c r="K584" i="64"/>
  <c r="K583" i="64"/>
  <c r="K582" i="64"/>
  <c r="K581" i="64"/>
  <c r="K580" i="64"/>
  <c r="K579" i="64"/>
  <c r="K578" i="64"/>
  <c r="K577" i="64"/>
  <c r="K576" i="64"/>
  <c r="K575" i="64"/>
  <c r="K574" i="64"/>
  <c r="K573" i="64"/>
  <c r="K572" i="64"/>
  <c r="K571" i="64"/>
  <c r="K570" i="64"/>
  <c r="K569" i="64"/>
  <c r="K568" i="64"/>
  <c r="K567" i="64"/>
  <c r="K566" i="64"/>
  <c r="K565" i="64"/>
  <c r="K564" i="64"/>
  <c r="K563" i="64"/>
  <c r="K562" i="64"/>
  <c r="K561" i="64"/>
  <c r="K560" i="64"/>
  <c r="K559" i="64"/>
  <c r="K558" i="64"/>
  <c r="K557" i="64"/>
  <c r="K556" i="64"/>
  <c r="K555" i="64"/>
  <c r="K554" i="64"/>
  <c r="K553" i="64"/>
  <c r="K552" i="64"/>
  <c r="K551" i="64"/>
  <c r="K550" i="64"/>
  <c r="K549" i="64"/>
  <c r="K548" i="64"/>
  <c r="K547" i="64"/>
  <c r="K546" i="64"/>
  <c r="K545" i="64"/>
  <c r="K544" i="64"/>
  <c r="K543" i="64"/>
  <c r="K542" i="64"/>
  <c r="K541" i="64"/>
  <c r="K540" i="64"/>
  <c r="K539" i="64"/>
  <c r="K538" i="64"/>
  <c r="K537" i="64"/>
  <c r="K536" i="64"/>
  <c r="K535" i="64"/>
  <c r="K534" i="64"/>
  <c r="K533" i="64"/>
  <c r="K532" i="64"/>
  <c r="K531" i="64"/>
  <c r="K530" i="64"/>
  <c r="K529" i="64"/>
  <c r="K528" i="64"/>
  <c r="K527" i="64"/>
  <c r="K526" i="64"/>
  <c r="K525" i="64"/>
  <c r="K524" i="64"/>
  <c r="K523" i="64"/>
  <c r="K522" i="64"/>
  <c r="K521" i="64"/>
  <c r="K520" i="64"/>
  <c r="K519" i="64"/>
  <c r="K518" i="64"/>
  <c r="K517" i="64"/>
  <c r="K516" i="64"/>
  <c r="K515" i="64"/>
  <c r="K514" i="64"/>
  <c r="K513" i="64"/>
  <c r="K512" i="64"/>
  <c r="K511" i="64"/>
  <c r="K510" i="64"/>
  <c r="K509" i="64"/>
  <c r="K508" i="64"/>
  <c r="K507" i="64"/>
  <c r="K506" i="64"/>
  <c r="K505" i="64"/>
  <c r="K504" i="64"/>
  <c r="K503" i="64"/>
  <c r="K502" i="64"/>
  <c r="K501" i="64"/>
  <c r="K500" i="64"/>
  <c r="K499" i="64"/>
  <c r="K498" i="64"/>
  <c r="K497" i="64"/>
  <c r="K496" i="64"/>
  <c r="K495" i="64"/>
  <c r="K494" i="64"/>
  <c r="K493" i="64"/>
  <c r="K492" i="64"/>
  <c r="K491" i="64"/>
  <c r="K490" i="64"/>
  <c r="K489" i="64"/>
  <c r="K488" i="64"/>
  <c r="K487" i="64"/>
  <c r="K486" i="64"/>
  <c r="K485" i="64"/>
  <c r="K484" i="64"/>
  <c r="K483" i="64"/>
  <c r="K482" i="64"/>
  <c r="K481" i="64"/>
  <c r="K480" i="64"/>
  <c r="K479" i="64"/>
  <c r="K478" i="64"/>
  <c r="K477" i="64"/>
  <c r="K476" i="64"/>
  <c r="K475" i="64"/>
  <c r="K474" i="64"/>
  <c r="K473" i="64"/>
  <c r="K472" i="64"/>
  <c r="K471" i="64"/>
  <c r="K470" i="64"/>
  <c r="K469" i="64"/>
  <c r="K468" i="64"/>
  <c r="K467" i="64"/>
  <c r="K466" i="64"/>
  <c r="K465" i="64"/>
  <c r="K464" i="64"/>
  <c r="K463" i="64"/>
  <c r="K462" i="64"/>
  <c r="K461" i="64"/>
  <c r="K460" i="64"/>
  <c r="K459" i="64"/>
  <c r="K458" i="64"/>
  <c r="K457" i="64"/>
  <c r="K456" i="64"/>
  <c r="K455" i="64"/>
  <c r="K454" i="64"/>
  <c r="K453" i="64"/>
  <c r="K452" i="64"/>
  <c r="K451" i="64"/>
  <c r="K450" i="64"/>
  <c r="K449" i="64"/>
  <c r="K448" i="64"/>
  <c r="K447" i="64"/>
  <c r="K446" i="64"/>
  <c r="K445" i="64"/>
  <c r="K444" i="64"/>
  <c r="K443" i="64"/>
  <c r="K442" i="64"/>
  <c r="K441" i="64"/>
  <c r="K440" i="64"/>
  <c r="K439" i="64"/>
  <c r="K438" i="64"/>
  <c r="K437" i="64"/>
  <c r="K436" i="64"/>
  <c r="K435" i="64"/>
  <c r="K434" i="64"/>
  <c r="K433" i="64"/>
  <c r="K432" i="64"/>
  <c r="K431" i="64"/>
  <c r="K430" i="64"/>
  <c r="K429" i="64"/>
  <c r="K428" i="64"/>
  <c r="K427" i="64"/>
  <c r="K426" i="64"/>
  <c r="K425" i="64"/>
  <c r="K424" i="64"/>
  <c r="K423" i="64"/>
  <c r="K422" i="64"/>
  <c r="K421" i="64"/>
  <c r="K420" i="64"/>
  <c r="K419" i="64"/>
  <c r="K418" i="64"/>
  <c r="K417" i="64"/>
  <c r="K416" i="64"/>
  <c r="K415" i="64"/>
  <c r="K414" i="64"/>
  <c r="K413" i="64"/>
  <c r="K412" i="64"/>
  <c r="K411" i="64"/>
  <c r="K410" i="64"/>
  <c r="K409" i="64"/>
  <c r="K408" i="64"/>
  <c r="K407" i="64"/>
  <c r="K406" i="64"/>
  <c r="K405" i="64"/>
  <c r="K404" i="64"/>
  <c r="K403" i="64"/>
  <c r="K402" i="64"/>
  <c r="K401" i="64"/>
  <c r="K400" i="64"/>
  <c r="K399" i="64"/>
  <c r="K398" i="64"/>
  <c r="K397" i="64"/>
  <c r="K396" i="64"/>
  <c r="K395" i="64"/>
  <c r="K394" i="64"/>
  <c r="K393" i="64"/>
  <c r="K392" i="64"/>
  <c r="K391" i="64"/>
  <c r="K390" i="64"/>
  <c r="K389" i="64"/>
  <c r="K388" i="64"/>
  <c r="K387" i="64"/>
  <c r="K386" i="64"/>
  <c r="K385" i="64"/>
  <c r="K384" i="64"/>
  <c r="K383" i="64"/>
  <c r="K382" i="64"/>
  <c r="K381" i="64"/>
  <c r="K380" i="64"/>
  <c r="K379" i="64"/>
  <c r="K378" i="64"/>
  <c r="K377" i="64"/>
  <c r="K376" i="64"/>
  <c r="K375" i="64"/>
  <c r="K374" i="64"/>
  <c r="K373" i="64"/>
  <c r="K372" i="64"/>
  <c r="K371" i="64"/>
  <c r="K370" i="64"/>
  <c r="K369" i="64"/>
  <c r="K368" i="64"/>
  <c r="K367" i="64"/>
  <c r="K366" i="64"/>
  <c r="K365" i="64"/>
  <c r="K364" i="64"/>
  <c r="K363" i="64"/>
  <c r="K362" i="64"/>
  <c r="K361" i="64"/>
  <c r="K360" i="64"/>
  <c r="K359" i="64"/>
  <c r="K358" i="64"/>
  <c r="K357" i="64"/>
  <c r="K356" i="64"/>
  <c r="K355" i="64"/>
  <c r="K354" i="64"/>
  <c r="K353" i="64"/>
  <c r="K352" i="64"/>
  <c r="K351" i="64"/>
  <c r="K350" i="64"/>
  <c r="K349" i="64"/>
  <c r="K348" i="64"/>
  <c r="K347" i="64"/>
  <c r="K346" i="64"/>
  <c r="K345" i="64"/>
  <c r="K344" i="64"/>
  <c r="K343" i="64"/>
  <c r="K342" i="64"/>
  <c r="K341" i="64"/>
  <c r="K340" i="64"/>
  <c r="K339" i="64"/>
  <c r="K338" i="64"/>
  <c r="K337" i="64"/>
  <c r="K336" i="64"/>
  <c r="K335" i="64"/>
  <c r="K334" i="64"/>
  <c r="K333" i="64"/>
  <c r="K332" i="64"/>
  <c r="K331" i="64"/>
  <c r="K330" i="64"/>
  <c r="K329" i="64"/>
  <c r="K328" i="64"/>
  <c r="K327" i="64"/>
  <c r="K326" i="64"/>
  <c r="K325" i="64"/>
  <c r="K324" i="64"/>
  <c r="K323" i="64"/>
  <c r="K322" i="64"/>
  <c r="K321" i="64"/>
  <c r="K320" i="64"/>
  <c r="K319" i="64"/>
  <c r="K318" i="64"/>
  <c r="K317" i="64"/>
  <c r="K316" i="64"/>
  <c r="K315" i="64"/>
  <c r="K314" i="64"/>
  <c r="K313" i="64"/>
  <c r="K312" i="64"/>
  <c r="K311" i="64"/>
  <c r="K310" i="64"/>
  <c r="K309" i="64"/>
  <c r="K308" i="64"/>
  <c r="K307" i="64"/>
  <c r="K306" i="64"/>
  <c r="K305" i="64"/>
  <c r="K304" i="64"/>
  <c r="K303" i="64"/>
  <c r="K302" i="64"/>
  <c r="K301" i="64"/>
  <c r="K300" i="64"/>
  <c r="K299" i="64"/>
  <c r="K298" i="64"/>
  <c r="K297" i="64"/>
  <c r="K296" i="64"/>
  <c r="K295" i="64"/>
  <c r="K294" i="64"/>
  <c r="K293" i="64"/>
  <c r="K292" i="64"/>
  <c r="K291" i="64"/>
  <c r="K290" i="64"/>
  <c r="K289" i="64"/>
  <c r="K288" i="64"/>
  <c r="K287" i="64"/>
  <c r="K286" i="64"/>
  <c r="K285" i="64"/>
  <c r="K284" i="64"/>
  <c r="K283" i="64"/>
  <c r="K282" i="64"/>
  <c r="K281" i="64"/>
  <c r="K280" i="64"/>
  <c r="K279" i="64"/>
  <c r="K278" i="64"/>
  <c r="K277" i="64"/>
  <c r="K276" i="64"/>
  <c r="K275" i="64"/>
  <c r="K274" i="64"/>
  <c r="K273" i="64"/>
  <c r="K272" i="64"/>
  <c r="K271" i="64"/>
  <c r="K270" i="64"/>
  <c r="K269" i="64"/>
  <c r="K268" i="64"/>
  <c r="K267" i="64"/>
  <c r="K266" i="64"/>
  <c r="K265" i="64"/>
  <c r="K264" i="64"/>
  <c r="K263" i="64"/>
  <c r="K262" i="64"/>
  <c r="K261" i="64"/>
  <c r="K260" i="64"/>
  <c r="K259" i="64"/>
  <c r="K258" i="64"/>
  <c r="K257" i="64"/>
  <c r="K256" i="64"/>
  <c r="K255" i="64"/>
  <c r="K254" i="64"/>
  <c r="K253" i="64"/>
  <c r="K252" i="64"/>
  <c r="K251" i="64"/>
  <c r="K250" i="64"/>
  <c r="K249" i="64"/>
  <c r="K248" i="64"/>
  <c r="K247" i="64"/>
  <c r="K246" i="64"/>
  <c r="K245" i="64"/>
  <c r="K244" i="64"/>
  <c r="K243" i="64"/>
  <c r="K242" i="64"/>
  <c r="K241" i="64"/>
  <c r="K240" i="64"/>
  <c r="K239" i="64"/>
  <c r="K238" i="64"/>
  <c r="K237" i="64"/>
  <c r="K236" i="64"/>
  <c r="K235" i="64"/>
  <c r="K234" i="64"/>
  <c r="K233" i="64"/>
  <c r="K232" i="64"/>
  <c r="K231" i="64"/>
  <c r="K230" i="64"/>
  <c r="K229" i="64"/>
  <c r="K228" i="64"/>
  <c r="K227" i="64"/>
  <c r="K226" i="64"/>
  <c r="K225" i="64"/>
  <c r="K224" i="64"/>
  <c r="K223" i="64"/>
  <c r="K222" i="64"/>
  <c r="K221" i="64"/>
  <c r="K220" i="64"/>
  <c r="K219" i="64"/>
  <c r="K218" i="64"/>
  <c r="K217" i="64"/>
  <c r="K216" i="64"/>
  <c r="K215" i="64"/>
  <c r="K214" i="64"/>
  <c r="K213" i="64"/>
  <c r="K212" i="64"/>
  <c r="K211" i="64"/>
  <c r="K210" i="64"/>
  <c r="K209" i="64"/>
  <c r="K208" i="64"/>
  <c r="K207" i="64"/>
  <c r="K206" i="64"/>
  <c r="K205" i="64"/>
  <c r="K204" i="64"/>
  <c r="K203" i="64"/>
  <c r="K202" i="64"/>
  <c r="K201" i="64"/>
  <c r="K200" i="64"/>
  <c r="K199" i="64"/>
  <c r="K198" i="64"/>
  <c r="K197" i="64"/>
  <c r="K196" i="64"/>
  <c r="K195" i="64"/>
  <c r="K194" i="64"/>
  <c r="K193" i="64"/>
  <c r="K192" i="64"/>
  <c r="K191" i="64"/>
  <c r="K190" i="64"/>
  <c r="K189" i="64"/>
  <c r="K188" i="64"/>
  <c r="K187" i="64"/>
  <c r="K186" i="64"/>
  <c r="K185" i="64"/>
  <c r="K184" i="64"/>
  <c r="K183" i="64"/>
  <c r="K182" i="64"/>
  <c r="K181" i="64"/>
  <c r="K180" i="64"/>
  <c r="K179" i="64"/>
  <c r="K178" i="64"/>
  <c r="K177" i="64"/>
  <c r="K176" i="64"/>
  <c r="K175" i="64"/>
  <c r="K174" i="64"/>
  <c r="K173" i="64"/>
  <c r="K172" i="64"/>
  <c r="K171" i="64"/>
  <c r="K170" i="64"/>
  <c r="K169" i="64"/>
  <c r="K168" i="64"/>
  <c r="K167" i="64"/>
  <c r="K166" i="64"/>
  <c r="K165" i="64"/>
  <c r="K164" i="64"/>
  <c r="K163" i="64"/>
  <c r="K162" i="64"/>
  <c r="K161" i="64"/>
  <c r="K160" i="64"/>
  <c r="K159" i="64"/>
  <c r="K158" i="64"/>
  <c r="K157" i="64"/>
  <c r="K156" i="64"/>
  <c r="K155" i="64"/>
  <c r="K154" i="64"/>
  <c r="K153" i="64"/>
  <c r="K152" i="64"/>
  <c r="K151" i="64"/>
  <c r="K150" i="64"/>
  <c r="K149" i="64"/>
  <c r="K148" i="64"/>
  <c r="K147" i="64"/>
  <c r="K146" i="64"/>
  <c r="K145" i="64"/>
  <c r="K144" i="64"/>
  <c r="K143" i="64"/>
  <c r="K142" i="64"/>
  <c r="K141" i="64"/>
  <c r="K140" i="64"/>
  <c r="K139" i="64"/>
  <c r="K138" i="64"/>
  <c r="K137" i="64"/>
  <c r="K136" i="64"/>
  <c r="K135" i="64"/>
  <c r="K134" i="64"/>
  <c r="K133" i="64"/>
  <c r="K132" i="64"/>
  <c r="K131" i="64"/>
  <c r="K130" i="64"/>
  <c r="K129" i="64"/>
  <c r="K128" i="64"/>
  <c r="K127" i="64"/>
  <c r="K126" i="64"/>
  <c r="K125" i="64"/>
  <c r="K124" i="64"/>
  <c r="K123" i="64"/>
  <c r="K122" i="64"/>
  <c r="K121" i="64"/>
  <c r="K120" i="64"/>
  <c r="K119" i="64"/>
  <c r="K118" i="64"/>
  <c r="K117" i="64"/>
  <c r="K116" i="64"/>
  <c r="K115" i="64"/>
  <c r="K114" i="64"/>
  <c r="K113" i="64"/>
  <c r="K112" i="64"/>
  <c r="K111" i="64"/>
  <c r="K110" i="64"/>
  <c r="K109" i="64"/>
  <c r="K108" i="64"/>
  <c r="K107" i="64"/>
  <c r="K106" i="64"/>
  <c r="K105" i="64"/>
  <c r="K104" i="64"/>
  <c r="K103" i="64"/>
  <c r="K102" i="64"/>
  <c r="K101" i="64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71" i="64"/>
  <c r="K70" i="64"/>
  <c r="K69" i="64"/>
  <c r="K68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2" i="64"/>
  <c r="K1192" i="64"/>
  <c r="D2" i="64" l="1"/>
  <c r="D3" i="64"/>
  <c r="F3" i="64"/>
  <c r="D4" i="64"/>
  <c r="F4" i="64"/>
  <c r="D5" i="64"/>
  <c r="F2" i="64" s="1"/>
  <c r="F5" i="64"/>
  <c r="D6" i="64"/>
  <c r="D7" i="64"/>
  <c r="D8" i="64"/>
  <c r="F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F6" i="64" s="1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F7" i="64" s="1"/>
  <c r="D91" i="64"/>
  <c r="D92" i="64"/>
  <c r="D93" i="64"/>
  <c r="D94" i="64"/>
  <c r="D95" i="64"/>
  <c r="D96" i="64"/>
  <c r="D97" i="64"/>
  <c r="D98" i="64"/>
  <c r="D99" i="64"/>
  <c r="D100" i="64"/>
  <c r="D101" i="64"/>
  <c r="D102" i="64"/>
  <c r="D103" i="64"/>
  <c r="D104" i="64"/>
  <c r="D105" i="64"/>
  <c r="D106" i="64"/>
  <c r="D107" i="64"/>
  <c r="D108" i="64"/>
  <c r="D109" i="64"/>
  <c r="D110" i="64"/>
  <c r="D111" i="64"/>
  <c r="D112" i="64"/>
  <c r="D113" i="64"/>
  <c r="D114" i="64"/>
  <c r="D115" i="64"/>
  <c r="D116" i="64"/>
  <c r="D117" i="64"/>
  <c r="D118" i="64"/>
  <c r="D119" i="64"/>
  <c r="D120" i="64"/>
  <c r="D121" i="64"/>
  <c r="D122" i="64"/>
  <c r="D123" i="64"/>
  <c r="D124" i="64"/>
  <c r="D125" i="64"/>
  <c r="D126" i="64"/>
  <c r="D127" i="64"/>
  <c r="D128" i="64"/>
  <c r="D129" i="64"/>
  <c r="D130" i="64"/>
  <c r="D131" i="64"/>
  <c r="D132" i="64"/>
  <c r="D133" i="64"/>
  <c r="D134" i="64"/>
  <c r="D135" i="64"/>
  <c r="D136" i="64"/>
  <c r="D137" i="64"/>
  <c r="D138" i="64"/>
  <c r="D139" i="64"/>
  <c r="D140" i="64"/>
  <c r="D141" i="64"/>
  <c r="D142" i="64"/>
  <c r="D143" i="64"/>
  <c r="D144" i="64"/>
  <c r="D145" i="64"/>
  <c r="D146" i="64"/>
  <c r="D147" i="64"/>
  <c r="D148" i="64"/>
  <c r="D149" i="64"/>
  <c r="D150" i="64"/>
  <c r="D151" i="64"/>
  <c r="D152" i="64"/>
  <c r="D153" i="64"/>
  <c r="D154" i="64"/>
  <c r="D155" i="64"/>
  <c r="D156" i="64"/>
  <c r="D157" i="64"/>
  <c r="D158" i="64"/>
  <c r="D159" i="64"/>
  <c r="D160" i="64"/>
  <c r="D161" i="64"/>
  <c r="D162" i="64"/>
  <c r="D163" i="64"/>
  <c r="D164" i="64"/>
  <c r="D165" i="64"/>
  <c r="D166" i="64"/>
  <c r="D167" i="64"/>
  <c r="D168" i="64"/>
  <c r="D169" i="64"/>
  <c r="D170" i="64"/>
  <c r="D171" i="64"/>
  <c r="D172" i="64"/>
  <c r="D173" i="64"/>
  <c r="D174" i="64"/>
  <c r="D175" i="64"/>
  <c r="D176" i="64"/>
  <c r="D177" i="64"/>
  <c r="D178" i="64"/>
  <c r="D179" i="64"/>
  <c r="D180" i="64"/>
  <c r="D181" i="64"/>
  <c r="D182" i="64"/>
  <c r="D183" i="64"/>
  <c r="D184" i="64"/>
  <c r="D185" i="64"/>
  <c r="D186" i="64"/>
  <c r="D187" i="64"/>
  <c r="D188" i="64"/>
  <c r="D189" i="64"/>
  <c r="D190" i="64"/>
  <c r="D191" i="64"/>
  <c r="D192" i="64"/>
  <c r="D193" i="64"/>
  <c r="D194" i="64"/>
  <c r="D195" i="64"/>
  <c r="D196" i="64"/>
  <c r="D197" i="64"/>
  <c r="D198" i="64"/>
  <c r="D199" i="64"/>
  <c r="D200" i="64"/>
  <c r="D201" i="64"/>
  <c r="D202" i="64"/>
  <c r="D203" i="64"/>
  <c r="D204" i="64"/>
  <c r="D205" i="64"/>
  <c r="D206" i="64"/>
  <c r="D207" i="64"/>
  <c r="D208" i="64"/>
  <c r="D209" i="64"/>
  <c r="D210" i="64"/>
  <c r="D211" i="64"/>
  <c r="D212" i="64"/>
  <c r="D213" i="64"/>
  <c r="D214" i="64"/>
  <c r="D215" i="64"/>
  <c r="D216" i="64"/>
  <c r="D217" i="64"/>
  <c r="D218" i="64"/>
  <c r="D219" i="64"/>
  <c r="D220" i="64"/>
  <c r="D221" i="64"/>
  <c r="D222" i="64"/>
  <c r="D223" i="64"/>
  <c r="D224" i="64"/>
  <c r="D225" i="64"/>
  <c r="D226" i="64"/>
  <c r="D227" i="64"/>
  <c r="D228" i="64"/>
  <c r="D229" i="64"/>
  <c r="D230" i="64"/>
  <c r="D231" i="64"/>
  <c r="D232" i="64"/>
  <c r="D233" i="64"/>
  <c r="D234" i="64"/>
  <c r="D235" i="64"/>
  <c r="D236" i="64"/>
  <c r="D237" i="64"/>
  <c r="D238" i="64"/>
  <c r="D239" i="64"/>
  <c r="D240" i="64"/>
  <c r="D241" i="64"/>
  <c r="D242" i="64"/>
  <c r="D243" i="64"/>
  <c r="D244" i="64"/>
  <c r="D245" i="64"/>
  <c r="D246" i="64"/>
  <c r="D247" i="64"/>
  <c r="D248" i="64"/>
  <c r="D249" i="64"/>
  <c r="D250" i="64"/>
  <c r="D251" i="64"/>
  <c r="D252" i="64"/>
  <c r="D253" i="64"/>
  <c r="D254" i="64"/>
  <c r="D255" i="64"/>
  <c r="D256" i="64"/>
  <c r="D257" i="64"/>
  <c r="D258" i="64"/>
  <c r="D259" i="64"/>
  <c r="D260" i="64"/>
  <c r="D261" i="64"/>
  <c r="D262" i="64"/>
  <c r="D263" i="64"/>
  <c r="D264" i="64"/>
  <c r="D265" i="64"/>
  <c r="D266" i="64"/>
  <c r="D267" i="64"/>
  <c r="D268" i="64"/>
  <c r="D269" i="64"/>
  <c r="D270" i="64"/>
  <c r="D271" i="64"/>
  <c r="D272" i="64"/>
  <c r="D273" i="64"/>
  <c r="D274" i="64"/>
  <c r="D275" i="64"/>
  <c r="D276" i="64"/>
  <c r="D277" i="64"/>
  <c r="D278" i="64"/>
  <c r="D279" i="64"/>
  <c r="D280" i="64"/>
  <c r="D281" i="64"/>
  <c r="D282" i="64"/>
  <c r="D283" i="64"/>
  <c r="D284" i="64"/>
  <c r="D285" i="64"/>
  <c r="D286" i="64"/>
  <c r="D287" i="64"/>
  <c r="D288" i="64"/>
  <c r="D289" i="64"/>
  <c r="D290" i="64"/>
  <c r="D291" i="64"/>
  <c r="D292" i="64"/>
  <c r="D293" i="64"/>
  <c r="D294" i="64"/>
  <c r="D295" i="64"/>
  <c r="D296" i="64"/>
  <c r="D297" i="64"/>
  <c r="D298" i="64"/>
  <c r="D299" i="64"/>
  <c r="D300" i="64"/>
  <c r="D301" i="64"/>
  <c r="D302" i="64"/>
  <c r="D303" i="64"/>
  <c r="D304" i="64"/>
  <c r="D305" i="64"/>
  <c r="D306" i="64"/>
  <c r="D307" i="64"/>
  <c r="D308" i="64"/>
  <c r="D309" i="64"/>
  <c r="D310" i="64"/>
  <c r="D311" i="64"/>
  <c r="D312" i="64"/>
  <c r="D313" i="64"/>
  <c r="D314" i="64"/>
  <c r="D315" i="64"/>
  <c r="D316" i="64"/>
  <c r="D317" i="64"/>
  <c r="D318" i="64"/>
  <c r="D319" i="64"/>
  <c r="D320" i="64"/>
  <c r="D321" i="64"/>
  <c r="D322" i="64"/>
  <c r="D323" i="64"/>
  <c r="D324" i="64"/>
  <c r="D325" i="64"/>
  <c r="D326" i="64"/>
  <c r="D327" i="64"/>
  <c r="D328" i="64"/>
  <c r="D329" i="64"/>
  <c r="D330" i="64"/>
  <c r="D331" i="64"/>
  <c r="D332" i="64"/>
  <c r="D333" i="64"/>
  <c r="D334" i="64"/>
  <c r="D335" i="64"/>
  <c r="D336" i="64"/>
  <c r="D337" i="64"/>
  <c r="D338" i="64"/>
  <c r="D339" i="64"/>
  <c r="D340" i="64"/>
  <c r="D341" i="64"/>
  <c r="D342" i="64"/>
  <c r="D343" i="64"/>
  <c r="D344" i="64"/>
  <c r="D345" i="64"/>
  <c r="D346" i="64"/>
  <c r="D347" i="64"/>
  <c r="D348" i="64"/>
  <c r="D349" i="64"/>
  <c r="D350" i="64"/>
  <c r="D351" i="64"/>
  <c r="D352" i="64"/>
  <c r="D353" i="64"/>
  <c r="D354" i="64"/>
  <c r="D355" i="64"/>
  <c r="D356" i="64"/>
  <c r="D357" i="64"/>
  <c r="D358" i="64"/>
  <c r="D359" i="64"/>
  <c r="D360" i="64"/>
  <c r="D361" i="64"/>
  <c r="D362" i="64"/>
  <c r="D363" i="64"/>
  <c r="D364" i="64"/>
  <c r="D365" i="64"/>
  <c r="D366" i="64"/>
  <c r="D367" i="64"/>
  <c r="D368" i="64"/>
  <c r="D369" i="64"/>
  <c r="D370" i="64"/>
  <c r="D371" i="64"/>
  <c r="D372" i="64"/>
  <c r="D373" i="64"/>
  <c r="D374" i="64"/>
  <c r="D375" i="64"/>
  <c r="D376" i="64"/>
  <c r="D377" i="64"/>
  <c r="D378" i="64"/>
  <c r="D379" i="64"/>
  <c r="D380" i="64"/>
  <c r="D381" i="64"/>
  <c r="D382" i="64"/>
  <c r="D383" i="64"/>
  <c r="D384" i="64"/>
  <c r="D385" i="64"/>
  <c r="D386" i="64"/>
  <c r="D387" i="64"/>
  <c r="D388" i="64"/>
  <c r="D389" i="64"/>
  <c r="D390" i="64"/>
  <c r="D391" i="64"/>
  <c r="D392" i="64"/>
  <c r="D393" i="64"/>
  <c r="D394" i="64"/>
  <c r="D395" i="64"/>
  <c r="D396" i="64"/>
  <c r="D397" i="64"/>
  <c r="D398" i="64"/>
  <c r="D399" i="64"/>
  <c r="D400" i="64"/>
  <c r="D401" i="64"/>
  <c r="D402" i="64"/>
  <c r="D403" i="64"/>
  <c r="D404" i="64"/>
  <c r="D405" i="64"/>
  <c r="D406" i="64"/>
  <c r="D407" i="64"/>
  <c r="D408" i="64"/>
  <c r="D409" i="64"/>
  <c r="D410" i="64"/>
  <c r="D411" i="64"/>
  <c r="D412" i="64"/>
  <c r="D413" i="64"/>
  <c r="D414" i="64"/>
  <c r="D415" i="64"/>
  <c r="D416" i="64"/>
  <c r="D417" i="64"/>
  <c r="D418" i="64"/>
  <c r="D419" i="64"/>
  <c r="D420" i="64"/>
  <c r="D421" i="64"/>
  <c r="D422" i="64"/>
  <c r="D423" i="64"/>
  <c r="D424" i="64"/>
  <c r="D425" i="64"/>
  <c r="D426" i="64"/>
  <c r="D427" i="64"/>
  <c r="D428" i="64"/>
  <c r="D429" i="64"/>
  <c r="D430" i="64"/>
  <c r="D431" i="64"/>
  <c r="D432" i="64"/>
  <c r="D433" i="64"/>
  <c r="D434" i="64"/>
  <c r="D435" i="64"/>
  <c r="D436" i="64"/>
  <c r="D437" i="64"/>
  <c r="D438" i="64"/>
  <c r="D439" i="64"/>
  <c r="D440" i="64"/>
  <c r="D441" i="64"/>
  <c r="D442" i="64"/>
  <c r="D443" i="64"/>
  <c r="D444" i="64"/>
  <c r="D445" i="64"/>
  <c r="D446" i="64"/>
  <c r="D447" i="64"/>
  <c r="D448" i="64"/>
  <c r="D449" i="64"/>
  <c r="D450" i="64"/>
  <c r="D451" i="64"/>
  <c r="D452" i="64"/>
  <c r="D453" i="64"/>
  <c r="D454" i="64"/>
  <c r="D455" i="64"/>
  <c r="D456" i="64"/>
  <c r="D457" i="64"/>
  <c r="D458" i="64"/>
  <c r="D459" i="64"/>
  <c r="D460" i="64"/>
  <c r="D461" i="64"/>
  <c r="D462" i="64"/>
  <c r="D463" i="64"/>
  <c r="D464" i="64"/>
  <c r="D465" i="64"/>
  <c r="D466" i="64"/>
  <c r="D467" i="64"/>
  <c r="D468" i="64"/>
  <c r="D469" i="64"/>
  <c r="D470" i="64"/>
  <c r="D471" i="64"/>
  <c r="D472" i="64"/>
  <c r="D473" i="64"/>
  <c r="D474" i="64"/>
  <c r="D475" i="64"/>
  <c r="D476" i="64"/>
  <c r="D477" i="64"/>
  <c r="D478" i="64"/>
  <c r="D479" i="64"/>
  <c r="D480" i="64"/>
  <c r="D481" i="64"/>
  <c r="D482" i="64"/>
  <c r="D483" i="64"/>
  <c r="D484" i="64"/>
  <c r="D485" i="64"/>
  <c r="D486" i="64"/>
  <c r="D487" i="64"/>
  <c r="D488" i="64"/>
  <c r="D489" i="64"/>
  <c r="D490" i="64"/>
  <c r="D491" i="64"/>
  <c r="D492" i="64"/>
  <c r="D493" i="64"/>
  <c r="D494" i="64"/>
  <c r="D495" i="64"/>
  <c r="D496" i="64"/>
  <c r="D497" i="64"/>
  <c r="D498" i="64"/>
  <c r="D499" i="64"/>
  <c r="D500" i="64"/>
  <c r="D501" i="64"/>
  <c r="D502" i="64"/>
  <c r="D503" i="64"/>
  <c r="D504" i="64"/>
  <c r="D505" i="64"/>
  <c r="D506" i="64"/>
  <c r="D507" i="64"/>
  <c r="D508" i="64"/>
  <c r="D509" i="64"/>
  <c r="D510" i="64"/>
  <c r="D511" i="64"/>
  <c r="D512" i="64"/>
  <c r="D513" i="64"/>
  <c r="D514" i="64"/>
  <c r="D515" i="64"/>
  <c r="D516" i="64"/>
  <c r="D517" i="64"/>
  <c r="D518" i="64"/>
  <c r="D519" i="64"/>
  <c r="D520" i="64"/>
  <c r="D521" i="64"/>
  <c r="D522" i="64"/>
  <c r="D523" i="64"/>
  <c r="D524" i="64"/>
  <c r="D525" i="64"/>
  <c r="D526" i="64"/>
  <c r="D527" i="64"/>
  <c r="D528" i="64"/>
  <c r="D529" i="64"/>
  <c r="D530" i="64"/>
  <c r="D531" i="64"/>
  <c r="D532" i="64"/>
  <c r="D533" i="64"/>
  <c r="D534" i="64"/>
  <c r="D535" i="64"/>
  <c r="D536" i="64"/>
  <c r="D537" i="64"/>
  <c r="D538" i="64"/>
  <c r="D539" i="64"/>
  <c r="D540" i="64"/>
  <c r="D541" i="64"/>
  <c r="D542" i="64"/>
  <c r="D543" i="64"/>
  <c r="D544" i="64"/>
  <c r="D545" i="64"/>
  <c r="D546" i="64"/>
  <c r="D547" i="64"/>
  <c r="D548" i="64"/>
  <c r="D549" i="64"/>
  <c r="D550" i="64"/>
  <c r="D551" i="64"/>
  <c r="D552" i="64"/>
  <c r="D553" i="64"/>
  <c r="D554" i="64"/>
  <c r="D555" i="64"/>
  <c r="D556" i="64"/>
  <c r="D557" i="64"/>
  <c r="D558" i="64"/>
  <c r="D559" i="64"/>
  <c r="D560" i="64"/>
  <c r="D561" i="64"/>
  <c r="D562" i="64"/>
  <c r="D563" i="64"/>
  <c r="D564" i="64"/>
  <c r="D565" i="64"/>
  <c r="D566" i="64"/>
  <c r="D567" i="64"/>
  <c r="D568" i="64"/>
  <c r="D569" i="64"/>
  <c r="D570" i="64"/>
  <c r="D571" i="64"/>
  <c r="D572" i="64"/>
  <c r="D573" i="64"/>
  <c r="D574" i="64"/>
  <c r="D575" i="64"/>
  <c r="D576" i="64"/>
  <c r="D577" i="64"/>
  <c r="D578" i="64"/>
  <c r="D579" i="64"/>
  <c r="D580" i="64"/>
  <c r="D581" i="64"/>
  <c r="D582" i="64"/>
  <c r="D583" i="64"/>
  <c r="D584" i="64"/>
  <c r="D585" i="64"/>
  <c r="D586" i="64"/>
  <c r="D587" i="64"/>
  <c r="D588" i="64"/>
  <c r="D589" i="64"/>
  <c r="D590" i="64"/>
  <c r="D591" i="64"/>
  <c r="D592" i="64"/>
  <c r="D593" i="64"/>
  <c r="D594" i="64"/>
  <c r="D595" i="64"/>
  <c r="D596" i="64"/>
  <c r="D597" i="64"/>
  <c r="D598" i="64"/>
  <c r="D599" i="64"/>
  <c r="D600" i="64"/>
  <c r="D601" i="64"/>
  <c r="D602" i="64"/>
  <c r="D603" i="64"/>
  <c r="D604" i="64"/>
  <c r="D605" i="64"/>
  <c r="D606" i="64"/>
  <c r="D607" i="64"/>
  <c r="D608" i="64"/>
  <c r="D609" i="64"/>
  <c r="D610" i="64"/>
  <c r="D611" i="64"/>
  <c r="D612" i="64"/>
  <c r="D613" i="64"/>
  <c r="D614" i="64"/>
  <c r="D615" i="64"/>
  <c r="D616" i="64"/>
  <c r="D617" i="64"/>
  <c r="D618" i="64"/>
  <c r="D619" i="64"/>
  <c r="D620" i="64"/>
  <c r="D621" i="64"/>
  <c r="D622" i="64"/>
  <c r="D623" i="64"/>
  <c r="D624" i="64"/>
  <c r="D625" i="64"/>
  <c r="D626" i="64"/>
  <c r="D627" i="64"/>
  <c r="D628" i="64"/>
  <c r="D629" i="64"/>
  <c r="D630" i="64"/>
  <c r="D631" i="64"/>
  <c r="D632" i="64"/>
  <c r="D633" i="64"/>
  <c r="D634" i="64"/>
  <c r="D635" i="64"/>
  <c r="D636" i="64"/>
  <c r="D637" i="64"/>
  <c r="D638" i="64"/>
  <c r="D639" i="64"/>
  <c r="D640" i="64"/>
  <c r="D641" i="64"/>
  <c r="D642" i="64"/>
  <c r="D643" i="64"/>
  <c r="D644" i="64"/>
  <c r="D645" i="64"/>
  <c r="D646" i="64"/>
  <c r="D647" i="64"/>
  <c r="D648" i="64"/>
  <c r="D649" i="64"/>
  <c r="D650" i="64"/>
  <c r="D651" i="64"/>
  <c r="D652" i="64"/>
  <c r="D653" i="64"/>
  <c r="D654" i="64"/>
  <c r="D655" i="64"/>
  <c r="D656" i="64"/>
  <c r="D657" i="64"/>
  <c r="D658" i="64"/>
  <c r="D659" i="64"/>
  <c r="D660" i="64"/>
  <c r="D661" i="64"/>
  <c r="D662" i="64"/>
  <c r="D663" i="64"/>
  <c r="D664" i="64"/>
  <c r="D665" i="64"/>
  <c r="D666" i="64"/>
  <c r="D667" i="64"/>
  <c r="D668" i="64"/>
  <c r="D669" i="64"/>
  <c r="D670" i="64"/>
  <c r="D671" i="64"/>
  <c r="D672" i="64"/>
  <c r="D673" i="64"/>
  <c r="D674" i="64"/>
  <c r="D675" i="64"/>
  <c r="D676" i="64"/>
  <c r="D677" i="64"/>
  <c r="D678" i="64"/>
  <c r="D679" i="64"/>
  <c r="D680" i="64"/>
  <c r="D681" i="64"/>
  <c r="D682" i="64"/>
  <c r="D683" i="64"/>
  <c r="D684" i="64"/>
  <c r="D685" i="64"/>
  <c r="D686" i="64"/>
  <c r="D687" i="64"/>
  <c r="D688" i="64"/>
  <c r="D689" i="64"/>
  <c r="D690" i="64"/>
  <c r="D691" i="64"/>
  <c r="D692" i="64"/>
  <c r="D693" i="64"/>
  <c r="D694" i="64"/>
  <c r="D695" i="64"/>
  <c r="D696" i="64"/>
  <c r="D697" i="64"/>
  <c r="D698" i="64"/>
  <c r="D699" i="64"/>
  <c r="D700" i="64"/>
  <c r="D701" i="64"/>
  <c r="D702" i="64"/>
  <c r="D703" i="64"/>
  <c r="D704" i="64"/>
  <c r="D705" i="64"/>
  <c r="D706" i="64"/>
  <c r="D707" i="64"/>
  <c r="D708" i="64"/>
  <c r="D709" i="64"/>
  <c r="D710" i="64"/>
  <c r="D711" i="64"/>
  <c r="D712" i="64"/>
  <c r="D713" i="64"/>
  <c r="D714" i="64"/>
  <c r="D715" i="64"/>
  <c r="D716" i="64"/>
  <c r="D717" i="64"/>
  <c r="D718" i="64"/>
  <c r="D719" i="64"/>
  <c r="D720" i="64"/>
  <c r="D721" i="64"/>
  <c r="D722" i="64"/>
  <c r="D723" i="64"/>
  <c r="D724" i="64"/>
  <c r="D725" i="64"/>
  <c r="D726" i="64"/>
  <c r="D727" i="64"/>
  <c r="D728" i="64"/>
  <c r="D729" i="64"/>
  <c r="D730" i="64"/>
  <c r="D731" i="64"/>
  <c r="D732" i="64"/>
  <c r="D733" i="64"/>
  <c r="D734" i="64"/>
  <c r="D735" i="64"/>
  <c r="D736" i="64"/>
  <c r="D737" i="64"/>
  <c r="D738" i="64"/>
  <c r="D739" i="64"/>
  <c r="D740" i="64"/>
  <c r="D741" i="64"/>
  <c r="D742" i="64"/>
  <c r="D743" i="64"/>
  <c r="D744" i="64"/>
  <c r="D745" i="64"/>
  <c r="D746" i="64"/>
  <c r="D747" i="64"/>
  <c r="D748" i="64"/>
  <c r="D749" i="64"/>
  <c r="D750" i="64"/>
  <c r="D751" i="64"/>
  <c r="D752" i="64"/>
  <c r="D753" i="64"/>
  <c r="D754" i="64"/>
  <c r="D755" i="64"/>
  <c r="D756" i="64"/>
  <c r="D757" i="64"/>
  <c r="D758" i="64"/>
  <c r="D759" i="64"/>
  <c r="D760" i="64"/>
  <c r="D761" i="64"/>
  <c r="D762" i="64"/>
  <c r="D763" i="64"/>
  <c r="D764" i="64"/>
  <c r="D765" i="64"/>
  <c r="D766" i="64"/>
  <c r="D767" i="64"/>
  <c r="D768" i="64"/>
  <c r="D769" i="64"/>
  <c r="D770" i="64"/>
  <c r="D771" i="64"/>
  <c r="D772" i="64"/>
  <c r="D2" i="63"/>
  <c r="K2" i="63"/>
  <c r="F3" i="63" l="1"/>
  <c r="F4" i="63"/>
  <c r="F5" i="63"/>
  <c r="F6" i="63"/>
  <c r="F7" i="63"/>
  <c r="F8" i="63"/>
  <c r="F2" i="63"/>
  <c r="D3" i="63"/>
  <c r="D4" i="63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D103" i="63"/>
  <c r="D104" i="63"/>
  <c r="D105" i="63"/>
  <c r="D106" i="63"/>
  <c r="D107" i="63"/>
  <c r="D108" i="63"/>
  <c r="D109" i="63"/>
  <c r="D110" i="63"/>
  <c r="D111" i="63"/>
  <c r="D112" i="63"/>
  <c r="D113" i="63"/>
  <c r="D114" i="63"/>
  <c r="D115" i="63"/>
  <c r="D116" i="63"/>
  <c r="D117" i="63"/>
  <c r="D118" i="63"/>
  <c r="D119" i="63"/>
  <c r="D120" i="63"/>
  <c r="D121" i="63"/>
  <c r="D122" i="63"/>
  <c r="D123" i="63"/>
  <c r="D124" i="63"/>
  <c r="D125" i="63"/>
  <c r="D126" i="63"/>
  <c r="D127" i="63"/>
  <c r="D128" i="63"/>
  <c r="D129" i="63"/>
  <c r="D130" i="63"/>
  <c r="D131" i="63"/>
  <c r="D132" i="63"/>
  <c r="D133" i="63"/>
  <c r="D134" i="63"/>
  <c r="D135" i="63"/>
  <c r="D136" i="63"/>
  <c r="D137" i="63"/>
  <c r="D138" i="63"/>
  <c r="D139" i="63"/>
  <c r="D140" i="63"/>
  <c r="D141" i="63"/>
  <c r="D142" i="63"/>
  <c r="D143" i="63"/>
  <c r="D144" i="63"/>
  <c r="D145" i="63"/>
  <c r="D146" i="63"/>
  <c r="D147" i="63"/>
  <c r="D148" i="63"/>
  <c r="D149" i="63"/>
  <c r="D150" i="63"/>
  <c r="D151" i="63"/>
  <c r="D152" i="63"/>
  <c r="D153" i="63"/>
  <c r="D154" i="63"/>
  <c r="D155" i="63"/>
  <c r="D156" i="63"/>
  <c r="D157" i="63"/>
  <c r="D158" i="63"/>
  <c r="D159" i="63"/>
  <c r="D160" i="63"/>
  <c r="D161" i="63"/>
  <c r="D162" i="63"/>
  <c r="D163" i="63"/>
  <c r="D164" i="63"/>
  <c r="D165" i="63"/>
  <c r="D166" i="63"/>
  <c r="D167" i="63"/>
  <c r="D168" i="63"/>
  <c r="D169" i="63"/>
  <c r="D170" i="63"/>
  <c r="D171" i="63"/>
  <c r="D172" i="63"/>
  <c r="D173" i="63"/>
  <c r="D174" i="63"/>
  <c r="D175" i="63"/>
  <c r="D176" i="63"/>
  <c r="D177" i="63"/>
  <c r="D178" i="63"/>
  <c r="D179" i="63"/>
  <c r="D180" i="63"/>
  <c r="D181" i="63"/>
  <c r="D182" i="63"/>
  <c r="D183" i="63"/>
  <c r="D184" i="63"/>
  <c r="D185" i="63"/>
  <c r="D186" i="63"/>
  <c r="D187" i="63"/>
  <c r="D188" i="63"/>
  <c r="D189" i="63"/>
  <c r="D190" i="63"/>
  <c r="D191" i="63"/>
  <c r="D192" i="63"/>
  <c r="D193" i="63"/>
  <c r="D194" i="63"/>
  <c r="D195" i="63"/>
  <c r="D196" i="63"/>
  <c r="D197" i="63"/>
  <c r="D198" i="63"/>
  <c r="D199" i="63"/>
  <c r="D200" i="63"/>
  <c r="D201" i="63"/>
  <c r="D202" i="63"/>
  <c r="D203" i="63"/>
  <c r="D204" i="63"/>
  <c r="D205" i="63"/>
  <c r="D206" i="63"/>
  <c r="D207" i="63"/>
  <c r="D208" i="63"/>
  <c r="D209" i="63"/>
  <c r="D210" i="63"/>
  <c r="D211" i="63"/>
  <c r="D212" i="63"/>
  <c r="D213" i="63"/>
  <c r="D214" i="63"/>
  <c r="D215" i="63"/>
  <c r="D216" i="63"/>
  <c r="D217" i="63"/>
  <c r="D218" i="63"/>
  <c r="D219" i="63"/>
  <c r="D220" i="63"/>
  <c r="D221" i="63"/>
  <c r="D222" i="63"/>
  <c r="D223" i="63"/>
  <c r="D224" i="63"/>
  <c r="D225" i="63"/>
  <c r="D226" i="63"/>
  <c r="D227" i="63"/>
  <c r="D228" i="63"/>
  <c r="D229" i="63"/>
  <c r="D230" i="63"/>
  <c r="D231" i="63"/>
  <c r="D232" i="63"/>
  <c r="D233" i="63"/>
  <c r="D234" i="63"/>
  <c r="D235" i="63"/>
  <c r="D236" i="63"/>
  <c r="D237" i="63"/>
  <c r="D238" i="63"/>
  <c r="D239" i="63"/>
  <c r="D240" i="63"/>
  <c r="D241" i="63"/>
  <c r="D242" i="63"/>
  <c r="D243" i="63"/>
  <c r="D244" i="63"/>
  <c r="D245" i="63"/>
  <c r="D246" i="63"/>
  <c r="D247" i="63"/>
  <c r="D248" i="63"/>
  <c r="D249" i="63"/>
  <c r="D250" i="63"/>
  <c r="D251" i="63"/>
  <c r="D252" i="63"/>
  <c r="D253" i="63"/>
  <c r="D254" i="63"/>
  <c r="D255" i="63"/>
  <c r="D256" i="63"/>
  <c r="D257" i="63"/>
  <c r="D258" i="63"/>
  <c r="D259" i="63"/>
  <c r="D260" i="63"/>
  <c r="D261" i="63"/>
  <c r="D262" i="63"/>
  <c r="D263" i="63"/>
  <c r="D264" i="63"/>
  <c r="D265" i="63"/>
  <c r="D266" i="63"/>
  <c r="D267" i="63"/>
  <c r="D268" i="63"/>
  <c r="D269" i="63"/>
  <c r="D270" i="63"/>
  <c r="D271" i="63"/>
  <c r="D272" i="63"/>
  <c r="D273" i="63"/>
  <c r="D274" i="63"/>
  <c r="D275" i="63"/>
  <c r="D276" i="63"/>
  <c r="D277" i="63"/>
  <c r="D278" i="63"/>
  <c r="D279" i="63"/>
  <c r="D280" i="63"/>
  <c r="D281" i="63"/>
  <c r="D282" i="63"/>
  <c r="D283" i="63"/>
  <c r="D284" i="63"/>
  <c r="D285" i="63"/>
  <c r="D286" i="63"/>
  <c r="D287" i="63"/>
  <c r="D288" i="63"/>
  <c r="D289" i="63"/>
  <c r="D290" i="63"/>
  <c r="D291" i="63"/>
  <c r="D292" i="63"/>
  <c r="D293" i="63"/>
  <c r="D294" i="63"/>
  <c r="D295" i="63"/>
  <c r="D296" i="63"/>
  <c r="D297" i="63"/>
  <c r="D298" i="63"/>
  <c r="D299" i="63"/>
  <c r="D300" i="63"/>
  <c r="D301" i="63"/>
  <c r="D302" i="63"/>
  <c r="D303" i="63"/>
  <c r="D304" i="63"/>
  <c r="D305" i="63"/>
  <c r="D306" i="63"/>
  <c r="D307" i="63"/>
  <c r="D308" i="63"/>
  <c r="D309" i="63"/>
  <c r="D310" i="63"/>
  <c r="D311" i="63"/>
  <c r="D312" i="63"/>
  <c r="D313" i="63"/>
  <c r="D314" i="63"/>
  <c r="D315" i="63"/>
  <c r="D316" i="63"/>
  <c r="D317" i="63"/>
  <c r="D318" i="63"/>
  <c r="D319" i="63"/>
  <c r="D320" i="63"/>
  <c r="D321" i="63"/>
  <c r="D322" i="63"/>
  <c r="D323" i="63"/>
  <c r="D324" i="63"/>
  <c r="D325" i="63"/>
  <c r="D326" i="63"/>
  <c r="D327" i="63"/>
  <c r="D328" i="63"/>
  <c r="D329" i="63"/>
  <c r="D330" i="63"/>
  <c r="D331" i="63"/>
  <c r="D332" i="63"/>
  <c r="D333" i="63"/>
  <c r="D334" i="63"/>
  <c r="D335" i="63"/>
  <c r="D336" i="63"/>
  <c r="D337" i="63"/>
  <c r="D338" i="63"/>
  <c r="D339" i="63"/>
  <c r="D340" i="63"/>
  <c r="D341" i="63"/>
  <c r="D342" i="63"/>
  <c r="D343" i="63"/>
  <c r="D344" i="63"/>
  <c r="D345" i="63"/>
  <c r="D346" i="63"/>
  <c r="D347" i="63"/>
  <c r="D348" i="63"/>
  <c r="D349" i="63"/>
  <c r="D350" i="63"/>
  <c r="D351" i="63"/>
  <c r="D352" i="63"/>
  <c r="D353" i="63"/>
  <c r="D354" i="63"/>
  <c r="D355" i="63"/>
  <c r="D356" i="63"/>
  <c r="D357" i="63"/>
  <c r="D358" i="63"/>
  <c r="D359" i="63"/>
  <c r="D360" i="63"/>
  <c r="D361" i="63"/>
  <c r="D362" i="63"/>
  <c r="D363" i="63"/>
  <c r="D364" i="63"/>
  <c r="D365" i="63"/>
  <c r="D366" i="63"/>
  <c r="D367" i="63"/>
  <c r="D368" i="63"/>
  <c r="D369" i="63"/>
  <c r="D370" i="63"/>
  <c r="D371" i="63"/>
  <c r="D372" i="63"/>
  <c r="D373" i="63"/>
  <c r="D374" i="63"/>
  <c r="D375" i="63"/>
  <c r="D376" i="63"/>
  <c r="D377" i="63"/>
  <c r="D378" i="63"/>
  <c r="D379" i="63"/>
  <c r="D380" i="63"/>
  <c r="D381" i="63"/>
  <c r="D382" i="63"/>
  <c r="D383" i="63"/>
  <c r="D384" i="63"/>
  <c r="D385" i="63"/>
  <c r="D386" i="63"/>
  <c r="D387" i="63"/>
  <c r="D388" i="63"/>
  <c r="D389" i="63"/>
  <c r="D390" i="63"/>
  <c r="D391" i="63"/>
  <c r="D392" i="63"/>
  <c r="D393" i="63"/>
  <c r="D394" i="63"/>
  <c r="D395" i="63"/>
  <c r="D396" i="63"/>
  <c r="D397" i="63"/>
  <c r="D398" i="63"/>
  <c r="D399" i="63"/>
  <c r="D400" i="63"/>
  <c r="D401" i="63"/>
  <c r="D402" i="63"/>
  <c r="D403" i="63"/>
  <c r="D404" i="63"/>
  <c r="D405" i="63"/>
  <c r="D406" i="63"/>
  <c r="D407" i="63"/>
  <c r="D408" i="63"/>
  <c r="D409" i="63"/>
  <c r="D410" i="63"/>
  <c r="D411" i="63"/>
  <c r="D412" i="63"/>
  <c r="D413" i="63"/>
  <c r="D414" i="63"/>
  <c r="D415" i="63"/>
  <c r="D416" i="63"/>
  <c r="D417" i="63"/>
  <c r="D418" i="63"/>
  <c r="D419" i="63"/>
  <c r="D420" i="63"/>
  <c r="D421" i="63"/>
  <c r="D422" i="63"/>
  <c r="D423" i="63"/>
  <c r="D424" i="63"/>
  <c r="D425" i="63"/>
  <c r="D426" i="63"/>
  <c r="D427" i="63"/>
  <c r="D428" i="63"/>
  <c r="D429" i="63"/>
  <c r="D430" i="63"/>
  <c r="D431" i="63"/>
  <c r="D432" i="63"/>
  <c r="D433" i="63"/>
  <c r="D434" i="63"/>
  <c r="D435" i="63"/>
  <c r="D436" i="63"/>
  <c r="D437" i="63"/>
  <c r="D438" i="63"/>
  <c r="D439" i="63"/>
  <c r="D440" i="63"/>
  <c r="D441" i="63"/>
  <c r="D442" i="63"/>
  <c r="D443" i="63"/>
  <c r="D444" i="63"/>
  <c r="D445" i="63"/>
  <c r="D446" i="63"/>
  <c r="D447" i="63"/>
  <c r="D448" i="63"/>
  <c r="D449" i="63"/>
  <c r="D450" i="63"/>
  <c r="D451" i="63"/>
  <c r="D452" i="63"/>
  <c r="D453" i="63"/>
  <c r="D454" i="63"/>
  <c r="D455" i="63"/>
  <c r="D456" i="63"/>
  <c r="D457" i="63"/>
  <c r="D458" i="63"/>
  <c r="D459" i="63"/>
  <c r="D460" i="63"/>
  <c r="D461" i="63"/>
  <c r="D462" i="63"/>
  <c r="D463" i="63"/>
  <c r="D464" i="63"/>
  <c r="D465" i="63"/>
  <c r="D466" i="63"/>
  <c r="D467" i="63"/>
  <c r="D468" i="63"/>
  <c r="D469" i="63"/>
  <c r="D470" i="63"/>
  <c r="D471" i="63"/>
  <c r="D472" i="63"/>
  <c r="D473" i="63"/>
  <c r="D474" i="63"/>
  <c r="D475" i="63"/>
  <c r="D476" i="63"/>
  <c r="D477" i="63"/>
  <c r="D478" i="63"/>
  <c r="D479" i="63"/>
  <c r="D480" i="63"/>
  <c r="D481" i="63"/>
  <c r="D482" i="63"/>
  <c r="D483" i="63"/>
  <c r="D484" i="63"/>
  <c r="D485" i="63"/>
  <c r="D486" i="63"/>
  <c r="D487" i="63"/>
  <c r="D488" i="63"/>
  <c r="D489" i="63"/>
  <c r="D490" i="63"/>
  <c r="D491" i="63"/>
  <c r="D492" i="63"/>
  <c r="D493" i="63"/>
  <c r="D494" i="63"/>
  <c r="D495" i="63"/>
  <c r="D496" i="63"/>
  <c r="D497" i="63"/>
  <c r="D498" i="63"/>
  <c r="D499" i="63"/>
  <c r="D500" i="63"/>
  <c r="D501" i="63"/>
  <c r="D502" i="63"/>
  <c r="D503" i="63"/>
  <c r="D504" i="63"/>
  <c r="D505" i="63"/>
  <c r="D506" i="63"/>
  <c r="D507" i="63"/>
  <c r="D508" i="63"/>
  <c r="D509" i="63"/>
  <c r="D510" i="63"/>
  <c r="D511" i="63"/>
  <c r="D512" i="63"/>
  <c r="D513" i="63"/>
  <c r="D514" i="63"/>
  <c r="D515" i="63"/>
  <c r="D516" i="63"/>
  <c r="D517" i="63"/>
  <c r="D518" i="63"/>
  <c r="D519" i="63"/>
  <c r="D520" i="63"/>
  <c r="D521" i="63"/>
  <c r="D522" i="63"/>
  <c r="D523" i="63"/>
  <c r="D524" i="63"/>
  <c r="D525" i="63"/>
  <c r="D526" i="63"/>
  <c r="D527" i="63"/>
  <c r="D528" i="63"/>
  <c r="D529" i="63"/>
  <c r="D530" i="63"/>
  <c r="D531" i="63"/>
  <c r="D532" i="63"/>
  <c r="D533" i="63"/>
  <c r="D534" i="63"/>
  <c r="D535" i="63"/>
  <c r="D536" i="63"/>
  <c r="D537" i="63"/>
  <c r="D538" i="63"/>
  <c r="D539" i="63"/>
  <c r="D540" i="63"/>
  <c r="D541" i="63"/>
  <c r="D542" i="63"/>
  <c r="D543" i="63"/>
  <c r="D544" i="63"/>
  <c r="D545" i="63"/>
  <c r="D546" i="63"/>
  <c r="D547" i="63"/>
  <c r="D548" i="63"/>
  <c r="D549" i="63"/>
  <c r="D550" i="63"/>
  <c r="D551" i="63"/>
  <c r="D552" i="63"/>
  <c r="D553" i="63"/>
  <c r="D554" i="63"/>
  <c r="D555" i="63"/>
  <c r="D556" i="63"/>
  <c r="D557" i="63"/>
  <c r="D558" i="63"/>
  <c r="D559" i="63"/>
  <c r="D560" i="63"/>
  <c r="D561" i="63"/>
  <c r="D562" i="63"/>
  <c r="D563" i="63"/>
  <c r="D564" i="63"/>
  <c r="D565" i="63"/>
  <c r="D566" i="63"/>
  <c r="D567" i="63"/>
  <c r="D568" i="63"/>
  <c r="D569" i="63"/>
  <c r="D570" i="63"/>
  <c r="D571" i="63"/>
  <c r="D572" i="63"/>
  <c r="D573" i="63"/>
  <c r="D574" i="63"/>
  <c r="D575" i="63"/>
  <c r="D576" i="63"/>
  <c r="D577" i="63"/>
  <c r="D578" i="63"/>
  <c r="D579" i="63"/>
  <c r="D580" i="63"/>
  <c r="D581" i="63"/>
  <c r="D582" i="63"/>
  <c r="D583" i="63"/>
  <c r="D584" i="63"/>
  <c r="D585" i="63"/>
  <c r="D586" i="63"/>
  <c r="D587" i="63"/>
  <c r="D588" i="63"/>
  <c r="D589" i="63"/>
  <c r="D590" i="63"/>
  <c r="D591" i="63"/>
  <c r="D592" i="63"/>
  <c r="D593" i="63"/>
  <c r="D594" i="63"/>
  <c r="D595" i="63"/>
  <c r="D596" i="63"/>
  <c r="D597" i="63"/>
  <c r="D598" i="63"/>
  <c r="D599" i="63"/>
  <c r="D600" i="63"/>
  <c r="D601" i="63"/>
  <c r="D602" i="63"/>
  <c r="D603" i="63"/>
  <c r="D604" i="63"/>
  <c r="D605" i="63"/>
  <c r="D606" i="63"/>
  <c r="D607" i="63"/>
  <c r="D608" i="63"/>
  <c r="D609" i="63"/>
  <c r="D610" i="63"/>
  <c r="D611" i="63"/>
  <c r="D612" i="63"/>
  <c r="D613" i="63"/>
  <c r="D614" i="63"/>
  <c r="D615" i="63"/>
  <c r="D616" i="63"/>
  <c r="D617" i="63"/>
  <c r="D618" i="63"/>
  <c r="D619" i="63"/>
  <c r="D620" i="63"/>
  <c r="D621" i="63"/>
  <c r="D622" i="63"/>
  <c r="D623" i="63"/>
  <c r="D624" i="63"/>
  <c r="D625" i="63"/>
  <c r="D626" i="63"/>
  <c r="D627" i="63"/>
  <c r="D628" i="63"/>
  <c r="D629" i="63"/>
  <c r="D630" i="63"/>
  <c r="D631" i="63"/>
  <c r="D632" i="63"/>
  <c r="D633" i="63"/>
  <c r="D634" i="63"/>
  <c r="D635" i="63"/>
  <c r="D636" i="63"/>
  <c r="D637" i="63"/>
  <c r="D638" i="63"/>
  <c r="D639" i="63"/>
  <c r="D640" i="63"/>
  <c r="D641" i="63"/>
  <c r="D642" i="63"/>
  <c r="D643" i="63"/>
  <c r="D644" i="63"/>
  <c r="D645" i="63"/>
  <c r="D646" i="63"/>
  <c r="D647" i="63"/>
  <c r="D648" i="63"/>
  <c r="D649" i="63"/>
  <c r="D650" i="63"/>
  <c r="D651" i="63"/>
  <c r="D652" i="63"/>
  <c r="D653" i="63"/>
  <c r="D654" i="63"/>
  <c r="D655" i="63"/>
  <c r="D656" i="63"/>
  <c r="D657" i="63"/>
  <c r="D658" i="63"/>
  <c r="D659" i="63"/>
  <c r="D660" i="63"/>
  <c r="D661" i="63"/>
  <c r="D662" i="63"/>
  <c r="D663" i="63"/>
  <c r="D664" i="63"/>
  <c r="D665" i="63"/>
  <c r="D666" i="63"/>
  <c r="D667" i="63"/>
  <c r="D668" i="63"/>
  <c r="D669" i="63"/>
  <c r="D670" i="63"/>
  <c r="D671" i="63"/>
  <c r="D672" i="63"/>
  <c r="D673" i="63"/>
  <c r="D674" i="63"/>
  <c r="D675" i="63"/>
  <c r="D676" i="63"/>
  <c r="D677" i="63"/>
  <c r="D678" i="63"/>
  <c r="D679" i="63"/>
  <c r="D680" i="63"/>
  <c r="D681" i="63"/>
  <c r="D682" i="63"/>
  <c r="D683" i="63"/>
  <c r="D684" i="63"/>
  <c r="D685" i="63"/>
  <c r="D686" i="63"/>
  <c r="D687" i="63"/>
  <c r="D688" i="63"/>
  <c r="D689" i="63"/>
  <c r="D690" i="63"/>
  <c r="D691" i="63"/>
  <c r="D692" i="63"/>
  <c r="D693" i="63"/>
  <c r="D694" i="63"/>
  <c r="D695" i="63"/>
  <c r="D696" i="63"/>
  <c r="D697" i="63"/>
  <c r="D698" i="63"/>
  <c r="D699" i="63"/>
  <c r="D700" i="63"/>
  <c r="D701" i="63"/>
  <c r="D702" i="63"/>
  <c r="D703" i="63"/>
  <c r="D704" i="63"/>
  <c r="D705" i="63"/>
  <c r="D706" i="63"/>
  <c r="D707" i="63"/>
  <c r="D708" i="63"/>
  <c r="D709" i="63"/>
  <c r="D710" i="63"/>
  <c r="D711" i="63"/>
  <c r="D712" i="63"/>
  <c r="D713" i="63"/>
  <c r="D714" i="63"/>
  <c r="D715" i="63"/>
  <c r="D716" i="63"/>
  <c r="D717" i="63"/>
  <c r="D718" i="63"/>
  <c r="D719" i="63"/>
  <c r="D720" i="63"/>
  <c r="D721" i="63"/>
  <c r="D722" i="63"/>
  <c r="D723" i="63"/>
  <c r="D724" i="63"/>
  <c r="D725" i="63"/>
  <c r="D726" i="63"/>
  <c r="D727" i="63"/>
  <c r="D728" i="63"/>
  <c r="D729" i="63"/>
  <c r="D730" i="63"/>
  <c r="D731" i="63"/>
  <c r="D732" i="63"/>
  <c r="D733" i="63"/>
  <c r="D734" i="63"/>
  <c r="D735" i="63"/>
  <c r="D736" i="63"/>
  <c r="D737" i="63"/>
  <c r="D738" i="63"/>
  <c r="D739" i="63"/>
  <c r="D740" i="63"/>
  <c r="D741" i="63"/>
  <c r="D742" i="63"/>
  <c r="D743" i="63"/>
  <c r="D744" i="63"/>
  <c r="D745" i="63"/>
  <c r="D746" i="63"/>
  <c r="D747" i="63"/>
  <c r="D748" i="63"/>
  <c r="D749" i="63"/>
  <c r="D750" i="63"/>
  <c r="D751" i="63"/>
  <c r="D752" i="63"/>
  <c r="D753" i="63"/>
  <c r="D754" i="63"/>
  <c r="D755" i="63"/>
  <c r="D756" i="63"/>
  <c r="D757" i="63"/>
  <c r="D758" i="63"/>
  <c r="D759" i="63"/>
  <c r="D760" i="63"/>
  <c r="D761" i="63"/>
  <c r="D762" i="63"/>
  <c r="D763" i="63"/>
  <c r="D764" i="63"/>
  <c r="D765" i="63"/>
  <c r="D766" i="63"/>
  <c r="D767" i="63"/>
  <c r="D768" i="63"/>
  <c r="D769" i="63"/>
  <c r="D770" i="63"/>
  <c r="D771" i="63"/>
  <c r="D772" i="63"/>
  <c r="L10" i="35"/>
  <c r="L11" i="35"/>
  <c r="L12" i="35"/>
  <c r="L13" i="35"/>
  <c r="L14" i="35"/>
  <c r="L16" i="35"/>
  <c r="L17" i="35"/>
  <c r="L18" i="35"/>
  <c r="L19" i="35"/>
  <c r="L20" i="35"/>
  <c r="L21" i="35"/>
  <c r="L23" i="35"/>
  <c r="L24" i="35"/>
  <c r="L25" i="35"/>
  <c r="L26" i="35"/>
  <c r="L27" i="35"/>
  <c r="L28" i="35"/>
  <c r="L30" i="35"/>
  <c r="L31" i="35"/>
  <c r="L32" i="35"/>
  <c r="L33" i="35"/>
  <c r="L34" i="35"/>
  <c r="L35" i="35"/>
  <c r="L37" i="35"/>
  <c r="L38" i="35"/>
  <c r="L39" i="35"/>
  <c r="L40" i="35"/>
  <c r="L41" i="35"/>
  <c r="L42" i="35"/>
  <c r="L44" i="35"/>
  <c r="L45" i="35"/>
  <c r="L47" i="35"/>
  <c r="L48" i="35"/>
  <c r="L49" i="35"/>
  <c r="L51" i="35"/>
  <c r="L52" i="35"/>
  <c r="L53" i="35"/>
  <c r="L54" i="35"/>
  <c r="L55" i="35"/>
  <c r="L56" i="35"/>
  <c r="L58" i="35"/>
  <c r="L59" i="35"/>
  <c r="L60" i="35"/>
  <c r="L61" i="35"/>
  <c r="L62" i="35"/>
  <c r="L63" i="35"/>
  <c r="H10" i="35"/>
  <c r="H11" i="35"/>
  <c r="H12" i="35"/>
  <c r="H13" i="35"/>
  <c r="H14" i="35"/>
  <c r="H16" i="35"/>
  <c r="H17" i="35"/>
  <c r="H18" i="35"/>
  <c r="H19" i="35"/>
  <c r="H20" i="35"/>
  <c r="H21" i="35"/>
  <c r="H23" i="35"/>
  <c r="H24" i="35"/>
  <c r="H25" i="35"/>
  <c r="H26" i="35"/>
  <c r="H27" i="35"/>
  <c r="H28" i="35"/>
  <c r="H30" i="35"/>
  <c r="H31" i="35"/>
  <c r="H32" i="35"/>
  <c r="H33" i="35"/>
  <c r="H34" i="35"/>
  <c r="H35" i="35"/>
  <c r="H37" i="35"/>
  <c r="H38" i="35"/>
  <c r="H39" i="35"/>
  <c r="H40" i="35"/>
  <c r="H41" i="35"/>
  <c r="H42" i="35"/>
  <c r="H44" i="35"/>
  <c r="H45" i="35"/>
  <c r="H46" i="35"/>
  <c r="H47" i="35"/>
  <c r="H48" i="35"/>
  <c r="H49" i="35"/>
  <c r="H51" i="35"/>
  <c r="H52" i="35"/>
  <c r="H53" i="35"/>
  <c r="H54" i="35"/>
  <c r="H55" i="35"/>
  <c r="H56" i="35"/>
  <c r="H58" i="35"/>
  <c r="H59" i="35"/>
  <c r="H60" i="35"/>
  <c r="H61" i="35"/>
  <c r="H62" i="35"/>
  <c r="H63" i="35"/>
  <c r="H10" i="42"/>
  <c r="M46" i="35" l="1"/>
  <c r="M48" i="35"/>
  <c r="M45" i="35"/>
  <c r="M49" i="35"/>
  <c r="M44" i="35"/>
  <c r="M47" i="35"/>
  <c r="M37" i="35"/>
  <c r="M40" i="35"/>
  <c r="M38" i="35"/>
  <c r="M42" i="35"/>
  <c r="M39" i="35"/>
  <c r="M41" i="35"/>
  <c r="I47" i="35"/>
  <c r="I42" i="35"/>
  <c r="I28" i="35"/>
  <c r="I56" i="35"/>
  <c r="I52" i="35"/>
  <c r="I61" i="35"/>
  <c r="I33" i="35"/>
  <c r="I19" i="35"/>
  <c r="I38" i="35"/>
  <c r="I24" i="35"/>
  <c r="I14" i="35"/>
  <c r="I51" i="35"/>
  <c r="I41" i="35"/>
  <c r="I63" i="35"/>
  <c r="I54" i="35"/>
  <c r="I49" i="35"/>
  <c r="I40" i="35"/>
  <c r="J40" i="35" s="1"/>
  <c r="I35" i="35"/>
  <c r="I26" i="35"/>
  <c r="I21" i="35"/>
  <c r="I62" i="35"/>
  <c r="I58" i="35"/>
  <c r="I53" i="35"/>
  <c r="I48" i="35"/>
  <c r="I44" i="35"/>
  <c r="I39" i="35"/>
  <c r="I34" i="35"/>
  <c r="I30" i="35"/>
  <c r="I25" i="35"/>
  <c r="I20" i="35"/>
  <c r="I11" i="35"/>
  <c r="I10" i="35"/>
  <c r="J10" i="35" s="1"/>
  <c r="I9" i="35"/>
  <c r="J9" i="35" s="1"/>
  <c r="I55" i="35"/>
  <c r="I37" i="35"/>
  <c r="I32" i="35"/>
  <c r="I27" i="35"/>
  <c r="I23" i="35"/>
  <c r="I18" i="35"/>
  <c r="I13" i="35"/>
  <c r="I60" i="35"/>
  <c r="I46" i="35"/>
  <c r="I59" i="35"/>
  <c r="I45" i="35"/>
  <c r="I31" i="35"/>
  <c r="I17" i="35"/>
  <c r="I12" i="35"/>
  <c r="J17" i="35"/>
  <c r="I16" i="35"/>
  <c r="H11" i="42"/>
  <c r="H12" i="42"/>
  <c r="H13" i="42"/>
  <c r="H14" i="42"/>
  <c r="H15" i="42"/>
  <c r="H17" i="42"/>
  <c r="H18" i="42"/>
  <c r="H19" i="42"/>
  <c r="H20" i="42"/>
  <c r="H21" i="42"/>
  <c r="H22" i="42"/>
  <c r="H24" i="42"/>
  <c r="H25" i="42"/>
  <c r="H26" i="42"/>
  <c r="H27" i="42"/>
  <c r="H28" i="42"/>
  <c r="H29" i="42"/>
  <c r="H31" i="42"/>
  <c r="H32" i="42"/>
  <c r="H33" i="42"/>
  <c r="H34" i="42"/>
  <c r="H35" i="42"/>
  <c r="H36" i="42"/>
  <c r="H38" i="42"/>
  <c r="H39" i="42"/>
  <c r="H40" i="42"/>
  <c r="H41" i="42"/>
  <c r="H42" i="42"/>
  <c r="H43" i="42"/>
  <c r="S43" i="42" s="1"/>
  <c r="H45" i="42"/>
  <c r="S45" i="42" s="1"/>
  <c r="H46" i="42"/>
  <c r="H47" i="42"/>
  <c r="H48" i="42"/>
  <c r="H49" i="42"/>
  <c r="H50" i="42"/>
  <c r="S50" i="42" s="1"/>
  <c r="H52" i="42"/>
  <c r="H53" i="42"/>
  <c r="H54" i="42"/>
  <c r="H55" i="42"/>
  <c r="S55" i="42" s="1"/>
  <c r="H56" i="42"/>
  <c r="H57" i="42"/>
  <c r="H59" i="42"/>
  <c r="H60" i="42"/>
  <c r="H61" i="42"/>
  <c r="H62" i="42"/>
  <c r="H63" i="42"/>
  <c r="H64" i="42"/>
  <c r="S64" i="42" s="1"/>
  <c r="S52" i="42"/>
  <c r="S48" i="42"/>
  <c r="J41" i="42" l="1"/>
  <c r="S41" i="42"/>
  <c r="N47" i="42"/>
  <c r="S59" i="42"/>
  <c r="S62" i="42"/>
  <c r="S38" i="42"/>
  <c r="N38" i="42"/>
  <c r="N54" i="42"/>
  <c r="N61" i="42"/>
  <c r="S57" i="42"/>
  <c r="N62" i="42"/>
  <c r="N64" i="42"/>
  <c r="S61" i="42"/>
  <c r="S63" i="42"/>
  <c r="S60" i="42"/>
  <c r="J62" i="42"/>
  <c r="N55" i="42"/>
  <c r="N57" i="42"/>
  <c r="N60" i="42"/>
  <c r="J61" i="42"/>
  <c r="S54" i="42"/>
  <c r="S56" i="42"/>
  <c r="J60" i="42"/>
  <c r="N63" i="42"/>
  <c r="J64" i="42"/>
  <c r="N59" i="42"/>
  <c r="J59" i="42"/>
  <c r="J56" i="42"/>
  <c r="S53" i="42"/>
  <c r="J63" i="42"/>
  <c r="N52" i="42"/>
  <c r="J55" i="42"/>
  <c r="N48" i="42"/>
  <c r="N50" i="42"/>
  <c r="J52" i="42"/>
  <c r="N53" i="42"/>
  <c r="J54" i="42"/>
  <c r="S47" i="42"/>
  <c r="S49" i="42"/>
  <c r="J53" i="42"/>
  <c r="N56" i="42"/>
  <c r="J57" i="42"/>
  <c r="S46" i="42"/>
  <c r="N45" i="42"/>
  <c r="J48" i="42"/>
  <c r="N43" i="42"/>
  <c r="J45" i="42"/>
  <c r="N46" i="42"/>
  <c r="J47" i="42"/>
  <c r="S40" i="42"/>
  <c r="N41" i="42"/>
  <c r="S42" i="42"/>
  <c r="J46" i="42"/>
  <c r="N49" i="42"/>
  <c r="J50" i="42"/>
  <c r="J42" i="42"/>
  <c r="S39" i="42"/>
  <c r="J49" i="42"/>
  <c r="N40" i="42"/>
  <c r="J38" i="42"/>
  <c r="N39" i="42"/>
  <c r="J40" i="42"/>
  <c r="J39" i="42"/>
  <c r="N42" i="42"/>
  <c r="J43" i="42"/>
  <c r="S56" i="35"/>
  <c r="S58" i="35" l="1"/>
  <c r="J65" i="42"/>
  <c r="N65" i="42"/>
  <c r="N44" i="42"/>
  <c r="J58" i="42"/>
  <c r="N58" i="42"/>
  <c r="N51" i="42"/>
  <c r="J51" i="42"/>
  <c r="J44" i="42"/>
  <c r="S54" i="35"/>
  <c r="S61" i="35"/>
  <c r="S60" i="35"/>
  <c r="S52" i="35"/>
  <c r="S59" i="35"/>
  <c r="S63" i="35"/>
  <c r="S38" i="35"/>
  <c r="S42" i="35"/>
  <c r="S62" i="35"/>
  <c r="S44" i="35"/>
  <c r="S55" i="35"/>
  <c r="S45" i="35"/>
  <c r="S46" i="35"/>
  <c r="S49" i="35"/>
  <c r="S53" i="35"/>
  <c r="S51" i="35"/>
  <c r="S41" i="35"/>
  <c r="S47" i="35"/>
  <c r="S37" i="35"/>
  <c r="S48" i="35"/>
  <c r="S39" i="35"/>
  <c r="S40" i="35"/>
  <c r="N52" i="35" l="1"/>
  <c r="N58" i="35"/>
  <c r="N54" i="35"/>
  <c r="N60" i="35"/>
  <c r="N48" i="35"/>
  <c r="N62" i="35"/>
  <c r="N63" i="35"/>
  <c r="N59" i="35"/>
  <c r="N55" i="35"/>
  <c r="N61" i="35"/>
  <c r="N51" i="35"/>
  <c r="N53" i="35"/>
  <c r="N56" i="35"/>
  <c r="N44" i="35"/>
  <c r="M34" i="35"/>
  <c r="M25" i="35"/>
  <c r="M14" i="35"/>
  <c r="N49" i="35"/>
  <c r="N45" i="35"/>
  <c r="N47" i="35"/>
  <c r="M19" i="35"/>
  <c r="M10" i="35"/>
  <c r="N46" i="35"/>
  <c r="N38" i="35"/>
  <c r="N41" i="35"/>
  <c r="M30" i="35"/>
  <c r="N37" i="35"/>
  <c r="M33" i="35"/>
  <c r="M28" i="35"/>
  <c r="M24" i="35"/>
  <c r="M18" i="35"/>
  <c r="M13" i="35"/>
  <c r="M9" i="35"/>
  <c r="M32" i="35"/>
  <c r="M27" i="35"/>
  <c r="M23" i="35"/>
  <c r="M17" i="35"/>
  <c r="M12" i="35"/>
  <c r="N42" i="35"/>
  <c r="M35" i="35"/>
  <c r="M31" i="35"/>
  <c r="M26" i="35"/>
  <c r="M20" i="35"/>
  <c r="M16" i="35"/>
  <c r="M11" i="35"/>
  <c r="N39" i="35"/>
  <c r="M21" i="35"/>
  <c r="N40" i="35"/>
  <c r="N57" i="35" l="1"/>
  <c r="N64" i="35"/>
  <c r="N50" i="35"/>
  <c r="N43" i="35"/>
  <c r="D5" i="45"/>
  <c r="D3" i="45"/>
  <c r="D6" i="45"/>
  <c r="I11" i="44" l="1"/>
  <c r="D11" i="44"/>
  <c r="J10" i="48" s="1"/>
  <c r="E10" i="47" l="1"/>
  <c r="D4" i="45"/>
  <c r="K10" i="48" l="1"/>
  <c r="E22" i="47"/>
  <c r="R61" i="42" l="1"/>
  <c r="R59" i="42"/>
  <c r="R64" i="42"/>
  <c r="R60" i="42"/>
  <c r="R62" i="42"/>
  <c r="R63" i="42"/>
  <c r="R54" i="42"/>
  <c r="R52" i="42"/>
  <c r="R57" i="42"/>
  <c r="R53" i="42"/>
  <c r="R55" i="42"/>
  <c r="R56" i="42"/>
  <c r="R47" i="42"/>
  <c r="R45" i="42"/>
  <c r="R50" i="42"/>
  <c r="R46" i="42"/>
  <c r="R49" i="42"/>
  <c r="R48" i="42"/>
  <c r="R38" i="42"/>
  <c r="R43" i="42"/>
  <c r="R39" i="42"/>
  <c r="R41" i="42"/>
  <c r="R42" i="42"/>
  <c r="R40" i="42"/>
  <c r="J60" i="35"/>
  <c r="J58" i="35"/>
  <c r="J52" i="35"/>
  <c r="J56" i="35"/>
  <c r="J62" i="35"/>
  <c r="J54" i="35"/>
  <c r="J61" i="35"/>
  <c r="J51" i="35"/>
  <c r="J59" i="35"/>
  <c r="J53" i="35"/>
  <c r="J55" i="35"/>
  <c r="J63" i="35"/>
  <c r="R62" i="35"/>
  <c r="R54" i="35"/>
  <c r="R60" i="35"/>
  <c r="R58" i="35"/>
  <c r="R52" i="35"/>
  <c r="R56" i="35"/>
  <c r="R59" i="35"/>
  <c r="R63" i="35"/>
  <c r="R51" i="35"/>
  <c r="R53" i="35"/>
  <c r="R55" i="35"/>
  <c r="R61" i="35"/>
  <c r="J46" i="35"/>
  <c r="J44" i="35"/>
  <c r="J48" i="35"/>
  <c r="J49" i="35"/>
  <c r="J45" i="35"/>
  <c r="J47" i="35"/>
  <c r="R46" i="35"/>
  <c r="R44" i="35"/>
  <c r="R49" i="35"/>
  <c r="R47" i="35"/>
  <c r="R45" i="35"/>
  <c r="J39" i="35"/>
  <c r="J37" i="35"/>
  <c r="J42" i="35"/>
  <c r="J38" i="35"/>
  <c r="J41" i="35"/>
  <c r="R41" i="35"/>
  <c r="R40" i="35"/>
  <c r="R37" i="35"/>
  <c r="R38" i="35"/>
  <c r="R42" i="35"/>
  <c r="R39" i="35"/>
  <c r="N33" i="42"/>
  <c r="S15" i="42"/>
  <c r="J25" i="42"/>
  <c r="J19" i="42"/>
  <c r="N25" i="42"/>
  <c r="J34" i="42"/>
  <c r="N34" i="42"/>
  <c r="N10" i="42"/>
  <c r="J28" i="42"/>
  <c r="S33" i="42"/>
  <c r="R21" i="42"/>
  <c r="S22" i="42"/>
  <c r="R27" i="42"/>
  <c r="R17" i="42"/>
  <c r="R13" i="42"/>
  <c r="S18" i="42"/>
  <c r="R25" i="35"/>
  <c r="R30" i="35"/>
  <c r="R16" i="35"/>
  <c r="R20" i="35"/>
  <c r="R19" i="35"/>
  <c r="R24" i="35"/>
  <c r="R28" i="35"/>
  <c r="R33" i="35"/>
  <c r="R18" i="35"/>
  <c r="R27" i="35"/>
  <c r="R32" i="35"/>
  <c r="R34" i="35"/>
  <c r="R17" i="35"/>
  <c r="R26" i="35"/>
  <c r="R31" i="35"/>
  <c r="R35" i="35"/>
  <c r="S19" i="42"/>
  <c r="J33" i="42"/>
  <c r="J21" i="42"/>
  <c r="S10" i="42"/>
  <c r="S13" i="42"/>
  <c r="J13" i="42"/>
  <c r="N17" i="42"/>
  <c r="N22" i="42"/>
  <c r="N18" i="42"/>
  <c r="S20" i="42"/>
  <c r="J20" i="42"/>
  <c r="N27" i="42"/>
  <c r="S27" i="42"/>
  <c r="S11" i="42"/>
  <c r="J11" i="42"/>
  <c r="R15" i="42"/>
  <c r="R11" i="42"/>
  <c r="J12" i="42"/>
  <c r="R12" i="42"/>
  <c r="N14" i="42"/>
  <c r="S17" i="42"/>
  <c r="R19" i="42"/>
  <c r="R20" i="42"/>
  <c r="S25" i="42"/>
  <c r="N32" i="42"/>
  <c r="N31" i="42"/>
  <c r="R31" i="42"/>
  <c r="R34" i="42"/>
  <c r="R36" i="42"/>
  <c r="S34" i="42"/>
  <c r="R32" i="42"/>
  <c r="R35" i="42"/>
  <c r="J10" i="42"/>
  <c r="R10" i="42"/>
  <c r="N12" i="42"/>
  <c r="S12" i="42"/>
  <c r="N13" i="42"/>
  <c r="J15" i="42"/>
  <c r="J17" i="42"/>
  <c r="J22" i="42"/>
  <c r="R24" i="42"/>
  <c r="S26" i="42"/>
  <c r="J26" i="42"/>
  <c r="J27" i="42"/>
  <c r="J35" i="42"/>
  <c r="J31" i="42"/>
  <c r="S31" i="42"/>
  <c r="R33" i="42"/>
  <c r="R14" i="42"/>
  <c r="N26" i="42"/>
  <c r="R28" i="42"/>
  <c r="S28" i="42"/>
  <c r="N11" i="42"/>
  <c r="N15" i="42"/>
  <c r="J18" i="42"/>
  <c r="N19" i="42"/>
  <c r="N20" i="42"/>
  <c r="N21" i="42"/>
  <c r="S21" i="42"/>
  <c r="N24" i="42"/>
  <c r="R25" i="42"/>
  <c r="R26" i="42"/>
  <c r="R29" i="42"/>
  <c r="N36" i="42"/>
  <c r="S14" i="42"/>
  <c r="J14" i="42"/>
  <c r="R18" i="42"/>
  <c r="R22" i="42"/>
  <c r="N28" i="42"/>
  <c r="S29" i="42"/>
  <c r="N29" i="42"/>
  <c r="J29" i="42"/>
  <c r="S24" i="42"/>
  <c r="J24" i="42"/>
  <c r="S32" i="42"/>
  <c r="J32" i="42"/>
  <c r="S35" i="42"/>
  <c r="N35" i="42"/>
  <c r="S36" i="42"/>
  <c r="J36" i="42"/>
  <c r="R23" i="35"/>
  <c r="S10" i="35"/>
  <c r="J25" i="35"/>
  <c r="J20" i="35"/>
  <c r="J18" i="35"/>
  <c r="J23" i="35"/>
  <c r="J27" i="35"/>
  <c r="J33" i="35"/>
  <c r="J34" i="35"/>
  <c r="J26" i="35"/>
  <c r="J30" i="35"/>
  <c r="J35" i="35"/>
  <c r="J19" i="35"/>
  <c r="J24" i="35"/>
  <c r="J16" i="35"/>
  <c r="J32" i="35"/>
  <c r="J31" i="35"/>
  <c r="J28" i="35"/>
  <c r="N32" i="35"/>
  <c r="S32" i="35"/>
  <c r="N31" i="35"/>
  <c r="S30" i="35"/>
  <c r="S35" i="35"/>
  <c r="N35" i="35"/>
  <c r="S33" i="35"/>
  <c r="S31" i="35"/>
  <c r="N34" i="35"/>
  <c r="N33" i="35"/>
  <c r="S34" i="35"/>
  <c r="N24" i="35"/>
  <c r="N30" i="35"/>
  <c r="S23" i="35"/>
  <c r="N20" i="35"/>
  <c r="S24" i="35"/>
  <c r="S25" i="35"/>
  <c r="N25" i="35"/>
  <c r="N27" i="35"/>
  <c r="S26" i="35"/>
  <c r="S28" i="35"/>
  <c r="N28" i="35"/>
  <c r="N19" i="35"/>
  <c r="N18" i="35"/>
  <c r="S21" i="35"/>
  <c r="N26" i="35"/>
  <c r="S27" i="35"/>
  <c r="N21" i="35"/>
  <c r="N23" i="35"/>
  <c r="N17" i="35"/>
  <c r="S18" i="35"/>
  <c r="S19" i="35"/>
  <c r="S17" i="35"/>
  <c r="N16" i="35"/>
  <c r="S20" i="35"/>
  <c r="S16" i="35"/>
  <c r="R11" i="35"/>
  <c r="R10" i="35"/>
  <c r="R13" i="35"/>
  <c r="R12" i="35"/>
  <c r="R14" i="35"/>
  <c r="N14" i="35"/>
  <c r="N10" i="35"/>
  <c r="N11" i="35"/>
  <c r="N12" i="35"/>
  <c r="N9" i="35"/>
  <c r="N13" i="35"/>
  <c r="U52" i="42" l="1"/>
  <c r="H17" i="26" s="1"/>
  <c r="U45" i="42"/>
  <c r="H16" i="26" s="1"/>
  <c r="U59" i="42"/>
  <c r="U17" i="42"/>
  <c r="H12" i="26" s="1"/>
  <c r="U10" i="42"/>
  <c r="U31" i="42"/>
  <c r="H14" i="26" s="1"/>
  <c r="U24" i="42"/>
  <c r="H13" i="26" s="1"/>
  <c r="T60" i="42"/>
  <c r="T64" i="42"/>
  <c r="T61" i="42"/>
  <c r="T59" i="42"/>
  <c r="T63" i="42"/>
  <c r="T62" i="42"/>
  <c r="R65" i="42"/>
  <c r="R58" i="42"/>
  <c r="T53" i="42"/>
  <c r="T57" i="42"/>
  <c r="T54" i="42"/>
  <c r="T52" i="42"/>
  <c r="T56" i="42"/>
  <c r="T55" i="42"/>
  <c r="R51" i="42"/>
  <c r="T47" i="42"/>
  <c r="T45" i="42"/>
  <c r="T49" i="42"/>
  <c r="T46" i="42"/>
  <c r="T48" i="42"/>
  <c r="T50" i="42"/>
  <c r="T41" i="42"/>
  <c r="T42" i="42"/>
  <c r="T38" i="42"/>
  <c r="T43" i="42"/>
  <c r="T40" i="42"/>
  <c r="T39" i="42"/>
  <c r="R44" i="42"/>
  <c r="U38" i="42"/>
  <c r="H15" i="26" s="1"/>
  <c r="R64" i="35"/>
  <c r="U51" i="35"/>
  <c r="C17" i="26" s="1"/>
  <c r="J57" i="35"/>
  <c r="J64" i="35"/>
  <c r="U58" i="35"/>
  <c r="R57" i="35"/>
  <c r="J50" i="35"/>
  <c r="U44" i="35"/>
  <c r="C16" i="26" s="1"/>
  <c r="R50" i="35"/>
  <c r="U37" i="35"/>
  <c r="C15" i="26" s="1"/>
  <c r="J43" i="35"/>
  <c r="R43" i="35"/>
  <c r="N16" i="42"/>
  <c r="N30" i="42"/>
  <c r="R23" i="42"/>
  <c r="T32" i="42"/>
  <c r="T29" i="42"/>
  <c r="T17" i="42"/>
  <c r="T11" i="42"/>
  <c r="T14" i="42"/>
  <c r="T15" i="42"/>
  <c r="T20" i="42"/>
  <c r="T18" i="42"/>
  <c r="T35" i="42"/>
  <c r="T24" i="42"/>
  <c r="T33" i="42"/>
  <c r="T28" i="42"/>
  <c r="J37" i="42"/>
  <c r="T26" i="42"/>
  <c r="R16" i="42"/>
  <c r="R37" i="42"/>
  <c r="T27" i="42"/>
  <c r="T13" i="42"/>
  <c r="T19" i="42"/>
  <c r="T36" i="42"/>
  <c r="T12" i="42"/>
  <c r="N23" i="42"/>
  <c r="J30" i="42"/>
  <c r="T21" i="42"/>
  <c r="T31" i="42"/>
  <c r="J23" i="42"/>
  <c r="T25" i="42"/>
  <c r="R30" i="42"/>
  <c r="J16" i="42"/>
  <c r="T34" i="42"/>
  <c r="N37" i="42"/>
  <c r="T10" i="42"/>
  <c r="T22" i="42"/>
  <c r="R36" i="35"/>
  <c r="J36" i="35"/>
  <c r="U30" i="35"/>
  <c r="N36" i="35"/>
  <c r="R29" i="35"/>
  <c r="N29" i="35"/>
  <c r="U23" i="35"/>
  <c r="C13" i="26" s="1"/>
  <c r="J29" i="35"/>
  <c r="R22" i="35"/>
  <c r="N22" i="35"/>
  <c r="U16" i="35"/>
  <c r="C12" i="26" s="1"/>
  <c r="J22" i="35"/>
  <c r="I12" i="26" l="1"/>
  <c r="I16" i="26"/>
  <c r="I13" i="26"/>
  <c r="I17" i="26"/>
  <c r="I14" i="26"/>
  <c r="I18" i="26"/>
  <c r="I15" i="26"/>
  <c r="I11" i="26"/>
  <c r="C18" i="26"/>
  <c r="H18" i="26"/>
  <c r="V59" i="42"/>
  <c r="V31" i="42"/>
  <c r="V45" i="42"/>
  <c r="V17" i="42"/>
  <c r="V38" i="42"/>
  <c r="V10" i="42"/>
  <c r="V52" i="42"/>
  <c r="V24" i="42"/>
  <c r="C14" i="26"/>
  <c r="H11" i="26"/>
  <c r="I10" i="48" l="1"/>
  <c r="S12" i="35"/>
  <c r="S14" i="35"/>
  <c r="I15" i="48" l="1"/>
  <c r="D27" i="47"/>
  <c r="D28" i="47"/>
  <c r="I16" i="48"/>
  <c r="I17" i="48"/>
  <c r="D29" i="47"/>
  <c r="I14" i="48"/>
  <c r="D26" i="47"/>
  <c r="D24" i="47"/>
  <c r="I12" i="48"/>
  <c r="I13" i="48"/>
  <c r="D25" i="47"/>
  <c r="I11" i="48"/>
  <c r="D23" i="47"/>
  <c r="D22" i="47"/>
  <c r="S11" i="35"/>
  <c r="S13" i="35"/>
  <c r="E2" i="39" l="1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1" i="39"/>
  <c r="R9" i="35" l="1"/>
  <c r="R15" i="35" l="1"/>
  <c r="N15" i="35"/>
  <c r="J13" i="35" l="1"/>
  <c r="J12" i="35"/>
  <c r="S9" i="35"/>
  <c r="J14" i="35"/>
  <c r="J11" i="35"/>
  <c r="T21" i="35" l="1"/>
  <c r="T26" i="35"/>
  <c r="T59" i="35"/>
  <c r="T52" i="35"/>
  <c r="T63" i="35"/>
  <c r="T60" i="35"/>
  <c r="T54" i="35"/>
  <c r="T56" i="35"/>
  <c r="T58" i="35"/>
  <c r="T61" i="35"/>
  <c r="T51" i="35"/>
  <c r="T53" i="35"/>
  <c r="T55" i="35"/>
  <c r="T62" i="35"/>
  <c r="T45" i="35"/>
  <c r="T44" i="35"/>
  <c r="T47" i="35"/>
  <c r="T46" i="35"/>
  <c r="T49" i="35"/>
  <c r="T48" i="35"/>
  <c r="T18" i="35"/>
  <c r="T38" i="35"/>
  <c r="T40" i="35"/>
  <c r="T39" i="35"/>
  <c r="T41" i="35"/>
  <c r="T37" i="35"/>
  <c r="T42" i="35"/>
  <c r="T14" i="35"/>
  <c r="T12" i="35"/>
  <c r="T31" i="35"/>
  <c r="T11" i="35"/>
  <c r="T13" i="35"/>
  <c r="T10" i="35"/>
  <c r="T35" i="35"/>
  <c r="T25" i="35"/>
  <c r="T16" i="35"/>
  <c r="T9" i="35"/>
  <c r="T20" i="35"/>
  <c r="T24" i="35"/>
  <c r="T32" i="35"/>
  <c r="T34" i="35"/>
  <c r="U9" i="35"/>
  <c r="J15" i="35"/>
  <c r="T27" i="35"/>
  <c r="T19" i="35"/>
  <c r="T33" i="35"/>
  <c r="T23" i="35"/>
  <c r="T28" i="35"/>
  <c r="T30" i="35"/>
  <c r="T17" i="35"/>
  <c r="V58" i="35" l="1"/>
  <c r="V37" i="35"/>
  <c r="V30" i="35"/>
  <c r="V9" i="35"/>
  <c r="V44" i="35"/>
  <c r="V51" i="35"/>
  <c r="V16" i="35"/>
  <c r="V23" i="35"/>
  <c r="C11" i="26"/>
  <c r="D12" i="26" l="1"/>
  <c r="D16" i="26"/>
  <c r="D15" i="26"/>
  <c r="H14" i="48" s="1"/>
  <c r="L14" i="48" s="1"/>
  <c r="D13" i="26"/>
  <c r="H12" i="48" s="1"/>
  <c r="L12" i="48" s="1"/>
  <c r="D17" i="26"/>
  <c r="D16" i="47" s="1"/>
  <c r="D14" i="26"/>
  <c r="D18" i="26"/>
  <c r="D17" i="47" s="1"/>
  <c r="D11" i="26"/>
  <c r="D10" i="47" s="1"/>
  <c r="H15" i="48"/>
  <c r="L15" i="48" s="1"/>
  <c r="D15" i="47"/>
  <c r="H13" i="48"/>
  <c r="L13" i="48" s="1"/>
  <c r="D13" i="47"/>
  <c r="H11" i="48"/>
  <c r="L11" i="48" s="1"/>
  <c r="D11" i="47"/>
  <c r="H16" i="48"/>
  <c r="L16" i="48" s="1"/>
  <c r="D14" i="47" l="1"/>
  <c r="H17" i="48"/>
  <c r="L17" i="48" s="1"/>
  <c r="H10" i="48"/>
  <c r="D12" i="47"/>
  <c r="M15" i="48" l="1"/>
  <c r="M17" i="48"/>
  <c r="M11" i="48"/>
  <c r="M12" i="48"/>
  <c r="M14" i="48"/>
  <c r="M13" i="48"/>
  <c r="M10" i="48"/>
  <c r="M16" i="48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<sst xmlns="http://schemas.openxmlformats.org/spreadsheetml/2006/main" count="3366" uniqueCount="604">
  <si>
    <t xml:space="preserve">Фамилия имя  </t>
  </si>
  <si>
    <t>очки</t>
  </si>
  <si>
    <t>рез.</t>
  </si>
  <si>
    <t>школа</t>
  </si>
  <si>
    <t>№ п/п</t>
  </si>
  <si>
    <t>результат</t>
  </si>
  <si>
    <t>место</t>
  </si>
  <si>
    <t>СУММА ОЧКОВ КОМАНДЫ</t>
  </si>
  <si>
    <t>ДЕВОЧКИ</t>
  </si>
  <si>
    <t>МАЛЬЧИКИ</t>
  </si>
  <si>
    <t>СУММА ОЧКОВ УЧАСТНИКА</t>
  </si>
  <si>
    <t>Юноши</t>
  </si>
  <si>
    <t>Девушки</t>
  </si>
  <si>
    <t>фамилия , имя</t>
  </si>
  <si>
    <t>C</t>
  </si>
  <si>
    <t>=</t>
  </si>
  <si>
    <t>'ЮНОШИ (ТЕСТ)'!</t>
  </si>
  <si>
    <t>5 лучших</t>
  </si>
  <si>
    <t>СУММА ПО 5-ти</t>
  </si>
  <si>
    <t>место в команде</t>
  </si>
  <si>
    <t>бег 60 метров</t>
  </si>
  <si>
    <t>бег 800 м.</t>
  </si>
  <si>
    <t>прыжок в длину с расбега</t>
  </si>
  <si>
    <t>ИТОГ</t>
  </si>
  <si>
    <t>Школа, организация</t>
  </si>
  <si>
    <t>ИТОГОВОЕ МЕСТО УЧАСТНИКА</t>
  </si>
  <si>
    <t>ОБЩЕЕ МЕСТО КОМАНДЫ</t>
  </si>
  <si>
    <t>бег 600 м.</t>
  </si>
  <si>
    <t>Девочки</t>
  </si>
  <si>
    <t>Мальчики</t>
  </si>
  <si>
    <t>Номер</t>
  </si>
  <si>
    <t>Прыжок в длину с разбега</t>
  </si>
  <si>
    <t>60 м.</t>
  </si>
  <si>
    <t>600 м. / 800 м.</t>
  </si>
  <si>
    <t>г. Курган, Стадион  центральный имени  В. Брумеля</t>
  </si>
  <si>
    <t xml:space="preserve">регионального этапа Всероссийских споритивных  игр школьников,   </t>
  </si>
  <si>
    <t>Протокол командных  результатов</t>
  </si>
  <si>
    <t>1 июня 2021 г.</t>
  </si>
  <si>
    <t xml:space="preserve">среди обучающихся общеобразовательных школ Курганской области  </t>
  </si>
  <si>
    <t>"Президентские спортивные игры" (МНОГОБОРЬЕ)</t>
  </si>
  <si>
    <t>Протокол лично-командных  результатов</t>
  </si>
  <si>
    <t>пол</t>
  </si>
  <si>
    <t>Ж</t>
  </si>
  <si>
    <t>М</t>
  </si>
  <si>
    <t>дорожка</t>
  </si>
  <si>
    <t>команда</t>
  </si>
  <si>
    <t>время</t>
  </si>
  <si>
    <t>"Президентские спортивные игры" (Легкоатлетическая эстафета)</t>
  </si>
  <si>
    <t>МКОУ «Каргапольская СОШ им. Героя Советского союза Н.Ф. Махова»</t>
  </si>
  <si>
    <t>МКОУ СОШ № 9 г. Кургана</t>
  </si>
  <si>
    <t>МКОУ «Катайская СОШ»</t>
  </si>
  <si>
    <t>МКОУ «Частоозерская СОШ»</t>
  </si>
  <si>
    <t>СЛЧИС()</t>
  </si>
  <si>
    <t>"Президентские спортивные игры" (Легкая атлетика)</t>
  </si>
  <si>
    <t xml:space="preserve">№ </t>
  </si>
  <si>
    <t>№</t>
  </si>
  <si>
    <t>место в легкоатлетическом многоборье</t>
  </si>
  <si>
    <t>место в легкоатлетической эстафете</t>
  </si>
  <si>
    <t>Итоговое место в легкой атлетике</t>
  </si>
  <si>
    <t>"Каргапольская СОШ"</t>
  </si>
  <si>
    <t>«Катайская СОШ»</t>
  </si>
  <si>
    <t>СОШ № 9 г. Кургана</t>
  </si>
  <si>
    <t>«Частоозерская СОШ»</t>
  </si>
  <si>
    <t>Главный секретарь_________________________/Евченко А.В./</t>
  </si>
  <si>
    <t>Главный судья Президентских игр ___________________/Меркучев А.В./</t>
  </si>
  <si>
    <t>Юноши, девушки</t>
  </si>
  <si>
    <t xml:space="preserve">Общее место </t>
  </si>
  <si>
    <t>Сумма очков</t>
  </si>
  <si>
    <t>Легкоатлетическое многоборье</t>
  </si>
  <si>
    <t>Волейбол</t>
  </si>
  <si>
    <t>Настольный теннис</t>
  </si>
  <si>
    <t>Стритбол</t>
  </si>
  <si>
    <t>Команды</t>
  </si>
  <si>
    <t xml:space="preserve">обучающихся  общеобразовательных школ Курганской области                     </t>
  </si>
  <si>
    <t xml:space="preserve">командного первенства регионального этапа Всероссийских спортивных игр школьников, среди </t>
  </si>
  <si>
    <t xml:space="preserve">Итоговая таблица </t>
  </si>
  <si>
    <t>Жилин Александр</t>
  </si>
  <si>
    <t>Канаков Тимофей</t>
  </si>
  <si>
    <t>Федотов Евгений</t>
  </si>
  <si>
    <t>Овчинников Сергей</t>
  </si>
  <si>
    <t>Прямоносов Станислав</t>
  </si>
  <si>
    <t>Доброхотов Денис</t>
  </si>
  <si>
    <t>Горохова Ирина</t>
  </si>
  <si>
    <t>Оленич Алина</t>
  </si>
  <si>
    <t>Попкова Елизавета</t>
  </si>
  <si>
    <t>Кочнева Наталья</t>
  </si>
  <si>
    <t>Черепанова Дарья</t>
  </si>
  <si>
    <t>Комарова Софья</t>
  </si>
  <si>
    <t>Фамилия, имя</t>
  </si>
  <si>
    <t>дата рождения</t>
  </si>
  <si>
    <t>24.24.2006</t>
  </si>
  <si>
    <t>Школа</t>
  </si>
  <si>
    <t>Дата рождения</t>
  </si>
  <si>
    <t xml:space="preserve">Нагрудный номер </t>
  </si>
  <si>
    <t>Степанов Вадим</t>
  </si>
  <si>
    <t>Рыжонкин Владислав</t>
  </si>
  <si>
    <t>Аревадзе Валерий</t>
  </si>
  <si>
    <t>Вахмянин Владислав</t>
  </si>
  <si>
    <t>Кунгурцев Валерий</t>
  </si>
  <si>
    <t>Гигорьев Владимир</t>
  </si>
  <si>
    <t>Мороз Ксения</t>
  </si>
  <si>
    <t>Богытырева Алина</t>
  </si>
  <si>
    <t>Голубева  Дарья</t>
  </si>
  <si>
    <t>Кайгородова Ксения</t>
  </si>
  <si>
    <t>Кандакова  Екатерина</t>
  </si>
  <si>
    <t>Кирбай Владислав</t>
  </si>
  <si>
    <t>Бучный Дмитрий</t>
  </si>
  <si>
    <t>Хомутов Александр</t>
  </si>
  <si>
    <t>Горланов Семен</t>
  </si>
  <si>
    <t>Белоусов Дмитрий</t>
  </si>
  <si>
    <t>Фетисов Богдан</t>
  </si>
  <si>
    <t>Кущева Анастасия</t>
  </si>
  <si>
    <t>Веретенникова Полина</t>
  </si>
  <si>
    <t>Шишминцева Вера</t>
  </si>
  <si>
    <t>Гвоздева Елена</t>
  </si>
  <si>
    <t>Кокшарова Екатерина</t>
  </si>
  <si>
    <t>Жернакова Елена</t>
  </si>
  <si>
    <t>Пол</t>
  </si>
  <si>
    <t>м</t>
  </si>
  <si>
    <t>Чепурченко Данила</t>
  </si>
  <si>
    <t>Валяев Максим</t>
  </si>
  <si>
    <t>Шепелин Александр</t>
  </si>
  <si>
    <t>Верещагин Артем</t>
  </si>
  <si>
    <t>Казадаев Илья</t>
  </si>
  <si>
    <t>Жуков Егор</t>
  </si>
  <si>
    <t>Литвиненко Варвара</t>
  </si>
  <si>
    <t>Долгушина Дарья</t>
  </si>
  <si>
    <t>Сиренко Кристина</t>
  </si>
  <si>
    <t>Кожушкина Софья</t>
  </si>
  <si>
    <t>Петрова Варвара</t>
  </si>
  <si>
    <t>Кривоногова Екатерина</t>
  </si>
  <si>
    <t>ж</t>
  </si>
  <si>
    <t>дата  рождения</t>
  </si>
  <si>
    <t>???</t>
  </si>
  <si>
    <t>Легкоатлетическая эстафета</t>
  </si>
  <si>
    <t>Протокол личных  результатов</t>
  </si>
  <si>
    <t>забег</t>
  </si>
  <si>
    <t>1 забег</t>
  </si>
  <si>
    <t>2 забег</t>
  </si>
  <si>
    <t>3 забег</t>
  </si>
  <si>
    <t>4 забег</t>
  </si>
  <si>
    <t>5 забег</t>
  </si>
  <si>
    <t>6 забег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</si>
  <si>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</si>
  <si>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(мальчики)</t>
    </r>
  </si>
  <si>
    <t xml:space="preserve">регионального этапа Всероссийских спортивных  игр школьников,   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</si>
  <si>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</si>
  <si>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800 метров (мальчики)</t>
    </r>
  </si>
  <si>
    <t>1 попытка</t>
  </si>
  <si>
    <t>2 попытка</t>
  </si>
  <si>
    <t>3 попытка</t>
  </si>
  <si>
    <t>Прыжок в длину с разбега (девушки)</t>
  </si>
  <si>
    <t>Прыжок в длину с разбега (юноши)</t>
  </si>
  <si>
    <t>Мерзликина Арина</t>
  </si>
  <si>
    <t>Дев</t>
  </si>
  <si>
    <t>Юн</t>
  </si>
  <si>
    <t>прыжок в длину с разбега</t>
  </si>
  <si>
    <r>
      <rPr>
        <sz val="9"/>
        <rFont val="Times New Roman"/>
        <family val="1"/>
      </rPr>
      <t>Очки</t>
    </r>
  </si>
  <si>
    <r>
      <rPr>
        <sz val="14"/>
        <rFont val="Times New Roman"/>
        <family val="1"/>
      </rPr>
      <t>мальчики                                                девочміі</t>
    </r>
  </si>
  <si>
    <r>
      <rPr>
        <sz val="10"/>
        <rFont val="Times New Roman"/>
        <family val="1"/>
      </rPr>
      <t xml:space="preserve">прыжок
</t>
    </r>
    <r>
      <rPr>
        <sz val="10"/>
        <rFont val="Times New Roman"/>
        <family val="1"/>
      </rPr>
      <t>в длітну (см)</t>
    </r>
  </si>
  <si>
    <r>
      <rPr>
        <sz val="10"/>
        <rFont val="Times New Roman"/>
        <family val="1"/>
      </rPr>
      <t xml:space="preserve">метание
</t>
    </r>
    <r>
      <rPr>
        <sz val="10"/>
        <rFont val="Times New Roman"/>
        <family val="1"/>
      </rPr>
      <t xml:space="preserve">ияча 140 г
</t>
    </r>
    <r>
      <rPr>
        <sz val="14"/>
        <rFont val="Times New Roman"/>
        <family val="1"/>
      </rPr>
      <t>t••l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</si>
  <si>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30 м (сек.)</t>
    </r>
  </si>
  <si>
    <r>
      <rPr>
        <sz val="10"/>
        <rFont val="Times New Roman"/>
        <family val="1"/>
      </rPr>
      <t xml:space="preserve">бег 60
</t>
    </r>
    <r>
      <rPr>
        <sz val="10"/>
        <rFont val="Times New Roman"/>
        <family val="1"/>
      </rPr>
      <t>м (сск.)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</si>
  <si>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 xml:space="preserve">100 м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</si>
  <si>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 xml:space="preserve">бег 800›т    прыжок
</t>
    </r>
    <r>
      <rPr>
        <sz val="10"/>
        <rFont val="Times New Roman"/>
        <family val="1"/>
      </rPr>
      <t xml:space="preserve">(sнтн., сек.)  вдліlну
</t>
    </r>
    <r>
      <rPr>
        <sz val="10"/>
        <rFont val="Times New Roman"/>
        <family val="1"/>
      </rPr>
      <t>(см)</t>
    </r>
  </si>
  <si>
    <r>
      <rPr>
        <sz val="10"/>
        <rFont val="Times New Roman"/>
        <family val="1"/>
      </rPr>
      <t xml:space="preserve">метание
</t>
    </r>
    <r>
      <rPr>
        <sz val="10"/>
        <rFont val="Times New Roman"/>
        <family val="1"/>
      </rPr>
      <t xml:space="preserve">.тяча 140 г
</t>
    </r>
    <r>
      <rPr>
        <sz val="14"/>
        <rFont val="Times New Roman"/>
        <family val="1"/>
      </rPr>
      <t>( i)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</si>
  <si>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30 м (сск.)</t>
    </r>
  </si>
  <si>
    <r>
      <rPr>
        <sz val="10"/>
        <rFont val="Times New Roman"/>
        <family val="1"/>
      </rPr>
      <t xml:space="preserve">бег 60
</t>
    </r>
    <r>
      <rPr>
        <sz val="10"/>
        <rFont val="Times New Roman"/>
        <family val="1"/>
      </rPr>
      <t xml:space="preserve">1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</si>
  <si>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 xml:space="preserve">бег
</t>
    </r>
    <r>
      <rPr>
        <sz val="10"/>
        <rFont val="Times New Roman"/>
        <family val="1"/>
      </rPr>
      <t>100 от (сск.)</t>
    </r>
  </si>
  <si>
    <r>
      <rPr>
        <sz val="10"/>
        <rFont val="Times New Roman"/>
        <family val="1"/>
      </rPr>
      <t xml:space="preserve">fier600ii
</t>
    </r>
    <r>
      <rPr>
        <sz val="10"/>
        <rFont val="Times New Roman"/>
        <family val="1"/>
      </rPr>
      <t>(ьшті., сек.)</t>
    </r>
  </si>
  <si>
    <t>І50</t>
  </si>
  <si>
    <t>4, l</t>
  </si>
  <si>
    <t>02:01,0</t>
  </si>
  <si>
    <t>01:43,0</t>
  </si>
  <si>
    <t>02:01,6</t>
  </si>
  <si>
    <t>01:43,3</t>
  </si>
  <si>
    <t>02:02,43</t>
  </si>
  <si>
    <t>01:43,8</t>
  </si>
  <si>
    <t>02:03,2</t>
  </si>
  <si>
    <t>01:44,3</t>
  </si>
  <si>
    <t>02:04,0</t>
  </si>
  <si>
    <t>01:44,8</t>
  </si>
  <si>
    <t>02:04,8</t>
  </si>
  <si>
    <t>01:45,3</t>
  </si>
  <si>
    <t>02:05,6</t>
  </si>
  <si>
    <t>01:45,8</t>
  </si>
  <si>
    <t>02:06,4</t>
  </si>
  <si>
    <t>01:46,3</t>
  </si>
  <si>
    <t>02:07,2</t>
  </si>
  <si>
    <t>01:46,8</t>
  </si>
  <si>
    <t>02:08,0</t>
  </si>
  <si>
    <t>01:47,3</t>
  </si>
  <si>
    <t>02:08,8</t>
  </si>
  <si>
    <t>01:47,8</t>
  </si>
  <si>
    <t>02:09,6</t>
  </si>
  <si>
    <t>01:48,3</t>
  </si>
  <si>
    <t>02:10,4</t>
  </si>
  <si>
    <t>01:48,8</t>
  </si>
  <si>
    <t>02:11,2</t>
  </si>
  <si>
    <t>01:49,3</t>
  </si>
  <si>
    <t>02:12,0</t>
  </si>
  <si>
    <t>01:49,8</t>
  </si>
  <si>
    <t>02:12,8</t>
  </si>
  <si>
    <t>01:50,3</t>
  </si>
  <si>
    <t>02:13,6</t>
  </si>
  <si>
    <t>01:50,8</t>
  </si>
  <si>
    <r>
      <rPr>
        <sz val="14"/>
        <rFont val="Times New Roman"/>
        <family val="1"/>
        <charset val="204"/>
      </rPr>
      <t>66</t>
    </r>
    <r>
      <rPr>
        <vertAlign val="subscript"/>
        <sz val="14"/>
        <rFont val="Times New Roman"/>
        <family val="1"/>
        <charset val="204"/>
      </rPr>
      <t xml:space="preserve">s </t>
    </r>
    <r>
      <rPr>
        <sz val="14"/>
        <rFont val="Times New Roman"/>
        <family val="1"/>
        <charset val="204"/>
      </rPr>
      <t>l</t>
    </r>
  </si>
  <si>
    <t>02:14,4</t>
  </si>
  <si>
    <t>01:51,3</t>
  </si>
  <si>
    <t>02:15,23</t>
  </si>
  <si>
    <t>01:51,8</t>
  </si>
  <si>
    <t>02:16,0</t>
  </si>
  <si>
    <t>01:52,3</t>
  </si>
  <si>
    <t>02:16,8</t>
  </si>
  <si>
    <t>01:52,8</t>
  </si>
  <si>
    <t>02:17,63</t>
  </si>
  <si>
    <t>01:53,3</t>
  </si>
  <si>
    <t>02:18,4</t>
  </si>
  <si>
    <t>01:53,8</t>
  </si>
  <si>
    <t>02:19,2</t>
  </si>
  <si>
    <t>01:54,3</t>
  </si>
  <si>
    <t>02:20,0</t>
  </si>
  <si>
    <t>01:54,8</t>
  </si>
  <si>
    <t>02:20,8</t>
  </si>
  <si>
    <t>01:55,3</t>
  </si>
  <si>
    <t>02:21,6</t>
  </si>
  <si>
    <t>01:55,8</t>
  </si>
  <si>
    <t>02:22,43</t>
  </si>
  <si>
    <t>01:56,3</t>
  </si>
  <si>
    <t>02:23,2</t>
  </si>
  <si>
    <t>01:56,8</t>
  </si>
  <si>
    <t>02:24,03</t>
  </si>
  <si>
    <t>01:57,3</t>
  </si>
  <si>
    <t>02:24,8</t>
  </si>
  <si>
    <t>01:57,8</t>
  </si>
  <si>
    <t>02:25,6</t>
  </si>
  <si>
    <t>01:58,3</t>
  </si>
  <si>
    <t>02:26,4</t>
  </si>
  <si>
    <t>01:58,8</t>
  </si>
  <si>
    <t>02:27,2</t>
  </si>
  <si>
    <t>01:59,3</t>
  </si>
  <si>
    <r>
      <rPr>
        <vertAlign val="superscript"/>
        <sz val="14"/>
        <rFont val="Times New Roman"/>
        <family val="1"/>
        <charset val="204"/>
      </rPr>
      <t xml:space="preserve">02:2  </t>
    </r>
    <r>
      <rPr>
        <sz val="14"/>
        <rFont val="Times New Roman"/>
        <family val="1"/>
        <charset val="204"/>
      </rPr>
      <t>s</t>
    </r>
    <r>
      <rPr>
        <vertAlign val="superscript"/>
        <sz val="14"/>
        <rFont val="Times New Roman"/>
        <family val="1"/>
        <charset val="204"/>
      </rPr>
      <t>0</t>
    </r>
  </si>
  <si>
    <t>49Ş4</t>
  </si>
  <si>
    <t>01:59,8</t>
  </si>
  <si>
    <t>02:28,8</t>
  </si>
  <si>
    <t>02:00,3</t>
  </si>
  <si>
    <t>02:29,6</t>
  </si>
  <si>
    <t>02:00,8</t>
  </si>
  <si>
    <t>02:30,4</t>
  </si>
  <si>
    <t>02:01,3</t>
  </si>
  <si>
    <t>02:31,2</t>
  </si>
  <si>
    <t>02:01,8</t>
  </si>
  <si>
    <t>02:32,0</t>
  </si>
  <si>
    <t>02:02,3</t>
  </si>
  <si>
    <t>02:32,8</t>
  </si>
  <si>
    <t>02:02,8</t>
  </si>
  <si>
    <t>02:33,6</t>
  </si>
  <si>
    <t>02:03,3</t>
  </si>
  <si>
    <t>02:34,4</t>
  </si>
  <si>
    <t>02:03,8</t>
  </si>
  <si>
    <t>02:35,2</t>
  </si>
  <si>
    <t>02:04,3</t>
  </si>
  <si>
    <t>02:36,0</t>
  </si>
  <si>
    <t>02:36,8</t>
  </si>
  <si>
    <t>02:05,3</t>
  </si>
  <si>
    <t>02:37,6</t>
  </si>
  <si>
    <t>02:05,8</t>
  </si>
  <si>
    <t>02:38,4</t>
  </si>
  <si>
    <t>02:06,3</t>
  </si>
  <si>
    <t>02:39,2</t>
  </si>
  <si>
    <t>02:06,8</t>
  </si>
  <si>
    <t>02:40,0</t>
  </si>
  <si>
    <t>02:07,3</t>
  </si>
  <si>
    <t>02:40,8</t>
  </si>
  <si>
    <t>02:07,8</t>
  </si>
  <si>
    <t>02:41,6</t>
  </si>
  <si>
    <t>02:08,3</t>
  </si>
  <si>
    <t>02:42,4</t>
  </si>
  <si>
    <t>02:43,2</t>
  </si>
  <si>
    <t>02:09,3</t>
  </si>
  <si>
    <t>02:44,0</t>
  </si>
  <si>
    <t>02:09,8</t>
  </si>
  <si>
    <t>02:44,8</t>
  </si>
  <si>
    <t>02:10,3</t>
  </si>
  <si>
    <t>02:45,6</t>
  </si>
  <si>
    <t>02:10,8</t>
  </si>
  <si>
    <t>02:46,4</t>
  </si>
  <si>
    <t>02:11,3</t>
  </si>
  <si>
    <t>02:47,2</t>
  </si>
  <si>
    <t>02:11,8</t>
  </si>
  <si>
    <t>02:48,0</t>
  </si>
  <si>
    <t>02:12,3</t>
  </si>
  <si>
    <t>02:48,8</t>
  </si>
  <si>
    <t>02:49,6</t>
  </si>
  <si>
    <t>02:13,3</t>
  </si>
  <si>
    <t>02:50,4</t>
  </si>
  <si>
    <t>02:13,8</t>
  </si>
  <si>
    <t>02:51,2</t>
  </si>
  <si>
    <t>02:14,3</t>
  </si>
  <si>
    <t>02:52,0</t>
  </si>
  <si>
    <t>02:14,8</t>
  </si>
  <si>
    <r>
      <rPr>
        <sz val="14"/>
        <rFont val="Times New Roman"/>
        <family val="1"/>
        <charset val="204"/>
      </rPr>
      <t>5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3</t>
    </r>
  </si>
  <si>
    <t>02:52,8</t>
  </si>
  <si>
    <t>02:15,3</t>
  </si>
  <si>
    <t>02:53,6</t>
  </si>
  <si>
    <t>02:15,8</t>
  </si>
  <si>
    <t>02:54,4</t>
  </si>
  <si>
    <t>02:16,3</t>
  </si>
  <si>
    <t>02:55,2</t>
  </si>
  <si>
    <t>02:56,0</t>
  </si>
  <si>
    <t>02:17,3</t>
  </si>
  <si>
    <t>02:56,8</t>
  </si>
  <si>
    <t>02:17,8</t>
  </si>
  <si>
    <t>02:57,6</t>
  </si>
  <si>
    <t>02:18,3</t>
  </si>
  <si>
    <t>02:58,4</t>
  </si>
  <si>
    <t>02:18,8</t>
  </si>
  <si>
    <t>02:59,2</t>
  </si>
  <si>
    <t>02:19,3</t>
  </si>
  <si>
    <t>03:00,0</t>
  </si>
  <si>
    <t>02:19,8</t>
  </si>
  <si>
    <t>03:00,8</t>
  </si>
  <si>
    <t>02:20,3</t>
  </si>
  <si>
    <t>03:01,6</t>
  </si>
  <si>
    <t>03:02,4</t>
  </si>
  <si>
    <t>02:21,3</t>
  </si>
  <si>
    <t>03:03,2</t>
  </si>
  <si>
    <t>02:21,8</t>
  </si>
  <si>
    <t>03:04,0</t>
  </si>
  <si>
    <t>02:22,3</t>
  </si>
  <si>
    <t>03:04,8</t>
  </si>
  <si>
    <t>02:22,8</t>
  </si>
  <si>
    <t>03:05,6</t>
  </si>
  <si>
    <t>02:23,3</t>
  </si>
  <si>
    <t>03:06,4</t>
  </si>
  <si>
    <t>02:23,8</t>
  </si>
  <si>
    <t>03:07,2</t>
  </si>
  <si>
    <t>02:24,3</t>
  </si>
  <si>
    <t>03:08,0</t>
  </si>
  <si>
    <t>03:08,8</t>
  </si>
  <si>
    <t>02:25,3</t>
  </si>
  <si>
    <t>03:09,6</t>
  </si>
  <si>
    <t>02:25,8</t>
  </si>
  <si>
    <t>03:10,4</t>
  </si>
  <si>
    <t>02:26,3</t>
  </si>
  <si>
    <t>03:11,2</t>
  </si>
  <si>
    <t>02:26,8</t>
  </si>
  <si>
    <t>03:12,0</t>
  </si>
  <si>
    <t>02:27,3</t>
  </si>
  <si>
    <t>03:12,8</t>
  </si>
  <si>
    <t>02:27,8</t>
  </si>
  <si>
    <t>03:13,6</t>
  </si>
  <si>
    <t>02:28,3</t>
  </si>
  <si>
    <t>03:14,4</t>
  </si>
  <si>
    <t>03:15,2</t>
  </si>
  <si>
    <t>02:29,3</t>
  </si>
  <si>
    <t>03:16,0</t>
  </si>
  <si>
    <t>02:29,8</t>
  </si>
  <si>
    <r>
      <rPr>
        <vertAlign val="superscript"/>
        <sz val="14"/>
        <rFont val="Times New Roman"/>
        <family val="1"/>
        <charset val="204"/>
      </rPr>
      <t>37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1</t>
    </r>
  </si>
  <si>
    <t>03:16,8</t>
  </si>
  <si>
    <t>02:30,3</t>
  </si>
  <si>
    <t>03:17,6</t>
  </si>
  <si>
    <t>02:30,8</t>
  </si>
  <si>
    <t>03: l 8,4</t>
  </si>
  <si>
    <t>02:31,3</t>
  </si>
  <si>
    <t>03:19,2</t>
  </si>
  <si>
    <t>02:31,8</t>
  </si>
  <si>
    <t>03:20,0</t>
  </si>
  <si>
    <t>02:32,3</t>
  </si>
  <si>
    <t>03:20,8</t>
  </si>
  <si>
    <t>03:21,6</t>
  </si>
  <si>
    <t>02:33,3</t>
  </si>
  <si>
    <t>03:22,4</t>
  </si>
  <si>
    <t>02:33,8</t>
  </si>
  <si>
    <t>03:23,2</t>
  </si>
  <si>
    <t>02:34,3</t>
  </si>
  <si>
    <t>03:24,0</t>
  </si>
  <si>
    <t>02:34,8</t>
  </si>
  <si>
    <t>03:24,8</t>
  </si>
  <si>
    <t>02:35,3</t>
  </si>
  <si>
    <t>03:25,6</t>
  </si>
  <si>
    <t>02:35,8</t>
  </si>
  <si>
    <t>03:26,4</t>
  </si>
  <si>
    <t>02:36,3</t>
  </si>
  <si>
    <r>
      <rPr>
        <sz val="14"/>
        <rFont val="Times New Roman"/>
        <family val="1"/>
        <charset val="204"/>
      </rPr>
      <t>03:27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2</t>
    </r>
  </si>
  <si>
    <t>03:28,0</t>
  </si>
  <si>
    <t>02:37,3</t>
  </si>
  <si>
    <t>03:28,8</t>
  </si>
  <si>
    <t>02:37,8</t>
  </si>
  <si>
    <t>03:29,6</t>
  </si>
  <si>
    <t>02:38,3</t>
  </si>
  <si>
    <t>03:30,4</t>
  </si>
  <si>
    <t>02:38,8</t>
  </si>
  <si>
    <t>03:31,2</t>
  </si>
  <si>
    <t>02:39,3</t>
  </si>
  <si>
    <t>03:32,0</t>
  </si>
  <si>
    <t>02:39,8</t>
  </si>
  <si>
    <t>03:32,8</t>
  </si>
  <si>
    <t>02:40,3</t>
  </si>
  <si>
    <t>03:33,6</t>
  </si>
  <si>
    <t>03:34,4</t>
  </si>
  <si>
    <t>02:41,3</t>
  </si>
  <si>
    <t>03:35,2</t>
  </si>
  <si>
    <t>02:41,8</t>
  </si>
  <si>
    <t>03:36,0</t>
  </si>
  <si>
    <t>02:42,3</t>
  </si>
  <si>
    <t>03:36,8</t>
  </si>
  <si>
    <t>02:42,8</t>
  </si>
  <si>
    <t>03:37,6</t>
  </si>
  <si>
    <t>02:43,3</t>
  </si>
  <si>
    <t>03:38,4</t>
  </si>
  <si>
    <t>02:43,8</t>
  </si>
  <si>
    <t>03:39,2</t>
  </si>
  <si>
    <t>02:44,4</t>
  </si>
  <si>
    <t>03:40,0</t>
  </si>
  <si>
    <t>02:45,0</t>
  </si>
  <si>
    <t>03:40,8</t>
  </si>
  <si>
    <t>02:46,2</t>
  </si>
  <si>
    <r>
      <t>03:42</t>
    </r>
    <r>
      <rPr>
        <vertAlign val="subscript"/>
        <sz val="14"/>
        <rFont val="Times New Roman"/>
        <family val="1"/>
        <charset val="204"/>
      </rPr>
      <t>s</t>
    </r>
    <r>
      <rPr>
        <sz val="14"/>
        <rFont val="Times New Roman"/>
        <family val="1"/>
        <charset val="204"/>
      </rPr>
      <t>4</t>
    </r>
  </si>
  <si>
    <t>02:46,8</t>
  </si>
  <si>
    <t>03:43,2</t>
  </si>
  <si>
    <t>02:47,4</t>
  </si>
  <si>
    <t>03:44,0</t>
  </si>
  <si>
    <t>03:44,8</t>
  </si>
  <si>
    <t>02:48,6</t>
  </si>
  <si>
    <t>03:45,6</t>
  </si>
  <si>
    <t>02:49,2</t>
  </si>
  <si>
    <t>03:46,43</t>
  </si>
  <si>
    <t>02:49,8</t>
  </si>
  <si>
    <t>03:47,2</t>
  </si>
  <si>
    <t>03:48,0</t>
  </si>
  <si>
    <t>02:51,0</t>
  </si>
  <si>
    <t>03:48,8</t>
  </si>
  <si>
    <t>02:51,6</t>
  </si>
  <si>
    <t>03:49,6</t>
  </si>
  <si>
    <t>02:52,2</t>
  </si>
  <si>
    <t>03:50,4</t>
  </si>
  <si>
    <r>
      <rPr>
        <sz val="14"/>
        <rFont val="Times New Roman"/>
        <family val="1"/>
        <charset val="204"/>
      </rPr>
      <t>l l ,7</t>
    </r>
  </si>
  <si>
    <t>03:51,2</t>
  </si>
  <si>
    <t>02:53,4</t>
  </si>
  <si>
    <t>03:52,0</t>
  </si>
  <si>
    <t>02:54,0</t>
  </si>
  <si>
    <t>03:52,8</t>
  </si>
  <si>
    <t>02:54,6</t>
  </si>
  <si>
    <t>03:53,6</t>
  </si>
  <si>
    <t>02:55,8</t>
  </si>
  <si>
    <t>03:55,2</t>
  </si>
  <si>
    <t>02:56,4</t>
  </si>
  <si>
    <t>03:56,0</t>
  </si>
  <si>
    <t>02:57,0</t>
  </si>
  <si>
    <t>03:56,8</t>
  </si>
  <si>
    <t>03:57,6</t>
  </si>
  <si>
    <t>02:58,2</t>
  </si>
  <si>
    <t>03:58,4</t>
  </si>
  <si>
    <t>02:58,8</t>
  </si>
  <si>
    <t>03:59,2</t>
  </si>
  <si>
    <t>02:59,4</t>
  </si>
  <si>
    <t>04:00,0</t>
  </si>
  <si>
    <t>Очкн</t>
  </si>
  <si>
    <t xml:space="preserve">мальчики </t>
  </si>
  <si>
    <t>девочки</t>
  </si>
  <si>
    <r>
      <t>03:42</t>
    </r>
    <r>
      <rPr>
        <vertAlign val="subscript"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</si>
  <si>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03:27</t>
    </r>
    <r>
      <rPr>
        <vertAlign val="subscript"/>
        <sz val="11"/>
        <rFont val="Times New Roman"/>
        <family val="1"/>
        <charset val="204"/>
      </rPr>
      <t>s</t>
    </r>
    <r>
      <rPr>
        <sz val="11"/>
        <rFont val="Times New Roman"/>
        <family val="1"/>
        <charset val="204"/>
      </rPr>
      <t>2</t>
    </r>
  </si>
  <si>
    <t>31 мая 2022 г.</t>
  </si>
  <si>
    <t>Колбин Дмитрий</t>
  </si>
  <si>
    <t>Березанский Антон</t>
  </si>
  <si>
    <t>Павлов Андрей</t>
  </si>
  <si>
    <t>Огнев Константин</t>
  </si>
  <si>
    <t>Федоровский Никита</t>
  </si>
  <si>
    <t>Макарова Александра</t>
  </si>
  <si>
    <t>Марченко Елизавета</t>
  </si>
  <si>
    <t>Осипова Диана</t>
  </si>
  <si>
    <t xml:space="preserve">Милютина  Василиса </t>
  </si>
  <si>
    <t>Клементьева Виктория</t>
  </si>
  <si>
    <t>МКОУ «Варгашинская средняя общеобразовательная школа №1»</t>
  </si>
  <si>
    <t>Шайдурова Валерия</t>
  </si>
  <si>
    <t>Яренских Максим</t>
  </si>
  <si>
    <t xml:space="preserve">Кирбай Владислав </t>
  </si>
  <si>
    <t xml:space="preserve">Горланов Семён </t>
  </si>
  <si>
    <t xml:space="preserve">Хомутов Александр </t>
  </si>
  <si>
    <t>Чепарухина Лилия</t>
  </si>
  <si>
    <t xml:space="preserve">Игбаев Сакен </t>
  </si>
  <si>
    <t>МБОУ  "Средняя общеобразовательная школа №56", г. Курган</t>
  </si>
  <si>
    <t>МБОУ "Катайская средняя общеобразовательная школа №1"</t>
  </si>
  <si>
    <t>Станциер Ярослав</t>
  </si>
  <si>
    <t>Холодов Дмитрий</t>
  </si>
  <si>
    <t>Устинов Кирилл</t>
  </si>
  <si>
    <t>Маслов Тимофей</t>
  </si>
  <si>
    <t>Рычагов Андрей</t>
  </si>
  <si>
    <t>Илларионов Сергей</t>
  </si>
  <si>
    <t>Утюмова Софья</t>
  </si>
  <si>
    <t>Крюкова Ангелина</t>
  </si>
  <si>
    <t>Дымшакова Таисия</t>
  </si>
  <si>
    <t>Крутикова Александра</t>
  </si>
  <si>
    <t>Сагадеева Ильгина</t>
  </si>
  <si>
    <t>Астанина Ангелина</t>
  </si>
  <si>
    <t>Копейкина Дарья</t>
  </si>
  <si>
    <t>Колчеданцев Максим</t>
  </si>
  <si>
    <t>Никитин Вадим</t>
  </si>
  <si>
    <t>Корепанов Максим</t>
  </si>
  <si>
    <t>Черепанов Кирилл</t>
  </si>
  <si>
    <t>Асямолов Данила</t>
  </si>
  <si>
    <t>Уфимцев Павел</t>
  </si>
  <si>
    <t>Шитикова Ирина</t>
  </si>
  <si>
    <t>Грейвуль Ольга</t>
  </si>
  <si>
    <t>Гайнутдинова Анастасия</t>
  </si>
  <si>
    <t>Коурова Алёна</t>
  </si>
  <si>
    <t>Сапегина Екатерина</t>
  </si>
  <si>
    <t>МКОУ «Краснозвездинская средняя общеобразовательная школа  имени Г.М.Ефремова Шадринского района Курганской области»</t>
  </si>
  <si>
    <t>Топорищев Сергей</t>
  </si>
  <si>
    <t>Ситников Арсений</t>
  </si>
  <si>
    <t>Ершов Иван</t>
  </si>
  <si>
    <t xml:space="preserve">Цой Анна </t>
  </si>
  <si>
    <t>Юрина Татьяна</t>
  </si>
  <si>
    <t>Булычева Инна</t>
  </si>
  <si>
    <t>Воложанина Анна</t>
  </si>
  <si>
    <t>Ситникова Ангелина</t>
  </si>
  <si>
    <t>Гончарова Анастасия</t>
  </si>
  <si>
    <t>Карионов Кирилл</t>
  </si>
  <si>
    <t>Мельницкий Павел</t>
  </si>
  <si>
    <t>МБОУ « Петуховская средняя общеобразовательная школа»</t>
  </si>
  <si>
    <t>Ершов Глеб</t>
  </si>
  <si>
    <t>Воробьев Дмитрий</t>
  </si>
  <si>
    <t>Шушемоин Герман</t>
  </si>
  <si>
    <t>Акулов Денис</t>
  </si>
  <si>
    <t>Гольцов Константин</t>
  </si>
  <si>
    <t>Вольхин Артем</t>
  </si>
  <si>
    <t>Денисова Юлия</t>
  </si>
  <si>
    <t>Хлыстунова Надежда</t>
  </si>
  <si>
    <t>Марушкина Марина</t>
  </si>
  <si>
    <t>Гришмановская Яна</t>
  </si>
  <si>
    <t>Киприянова Диана</t>
  </si>
  <si>
    <t>Яковчук Ульяна</t>
  </si>
  <si>
    <t>Москвин Сергей</t>
  </si>
  <si>
    <t>Сергеев Матвей</t>
  </si>
  <si>
    <t>Слободчиков Никита</t>
  </si>
  <si>
    <t>Кузнецов Денис</t>
  </si>
  <si>
    <t>Овечкин Иван</t>
  </si>
  <si>
    <t xml:space="preserve">Смородов Денис </t>
  </si>
  <si>
    <t>Устюгова Александра</t>
  </si>
  <si>
    <t>Горбушина Снежана</t>
  </si>
  <si>
    <t>Яковлева Анастасия</t>
  </si>
  <si>
    <t>Достовалова Яна</t>
  </si>
  <si>
    <t xml:space="preserve">Витлугина Дарья </t>
  </si>
  <si>
    <t>Козлова Алена</t>
  </si>
  <si>
    <t xml:space="preserve"> МБОУ «Частоозерская средняя общеобразовательная школа»</t>
  </si>
  <si>
    <t xml:space="preserve">Баша Диана </t>
  </si>
  <si>
    <t>Овчинникова Диана</t>
  </si>
  <si>
    <t>Осминина Олеся</t>
  </si>
  <si>
    <t>Штирц Арина</t>
  </si>
  <si>
    <t>Сингурян Вера</t>
  </si>
  <si>
    <t>Щепеткина Ксения</t>
  </si>
  <si>
    <t>Уржунцева Виктория</t>
  </si>
  <si>
    <t>Казадаев Александр</t>
  </si>
  <si>
    <t>Русанов Кирилл</t>
  </si>
  <si>
    <t>Слепцов Егор</t>
  </si>
  <si>
    <t>Хлыстунов Иван</t>
  </si>
  <si>
    <t>Штирц Артур</t>
  </si>
  <si>
    <t>Печерин Артем</t>
  </si>
  <si>
    <t>Дудкин Егор</t>
  </si>
  <si>
    <r>
      <t>МКОУ</t>
    </r>
    <r>
      <rPr>
        <sz val="12"/>
        <color theme="1"/>
        <rFont val="Times New Roman"/>
        <family val="1"/>
        <charset val="204"/>
      </rPr>
      <t xml:space="preserve"> «Глядянская средняя общеобразовательная школа»</t>
    </r>
  </si>
  <si>
    <t>МКОУ "Каргапольская средняя общеобразовательная школа им. Героя Советского Союза Н.Ф. Махова"</t>
  </si>
  <si>
    <t>Рычкова Вероника</t>
  </si>
  <si>
    <r>
      <t>МКОУ</t>
    </r>
    <r>
      <rPr>
        <sz val="12"/>
        <color rgb="FF000000"/>
        <rFont val="Times New Roman"/>
        <family val="1"/>
        <charset val="204"/>
      </rPr>
      <t xml:space="preserve"> «Глядянская средняя общеобразовательная школа»</t>
    </r>
  </si>
  <si>
    <t>МБОУ «Частоозерская средняя общеобразовательная школа»</t>
  </si>
  <si>
    <t>МКОУ «Глядянская средняя общеобразовательная школа»</t>
  </si>
  <si>
    <t>Курган</t>
  </si>
  <si>
    <t>Катайск</t>
  </si>
  <si>
    <t>Петухово</t>
  </si>
  <si>
    <t>Частоозерье</t>
  </si>
  <si>
    <t>Каргаполье</t>
  </si>
  <si>
    <t>Варгаши</t>
  </si>
  <si>
    <t>Глядянка</t>
  </si>
  <si>
    <t>Шадринск</t>
  </si>
  <si>
    <t>Д</t>
  </si>
  <si>
    <t>Муж___________Жен_________</t>
  </si>
  <si>
    <t>Забег № __________</t>
  </si>
  <si>
    <t>№ пп</t>
  </si>
  <si>
    <t>приход</t>
  </si>
  <si>
    <t>ПРОТОКОЛ ФИНИША 60м</t>
  </si>
  <si>
    <t>ПРОТОКОЛ ФИНИША 600/800м</t>
  </si>
  <si>
    <t>ПРОТОКОЛ ПРЫЖОК</t>
  </si>
  <si>
    <t>попытка</t>
  </si>
  <si>
    <t>номер</t>
  </si>
  <si>
    <t>Частоозерская</t>
  </si>
  <si>
    <t>Глядянская</t>
  </si>
  <si>
    <t>Петуховская</t>
  </si>
  <si>
    <t>Краснозвездинская</t>
  </si>
  <si>
    <t>Каргапольская</t>
  </si>
  <si>
    <t xml:space="preserve"> г. Курган</t>
  </si>
  <si>
    <t xml:space="preserve">Катайская </t>
  </si>
  <si>
    <t>Варгашинская</t>
  </si>
  <si>
    <t>60м</t>
  </si>
  <si>
    <t>прыжок</t>
  </si>
  <si>
    <t>фамилия</t>
  </si>
  <si>
    <t xml:space="preserve"> </t>
  </si>
  <si>
    <t>"Президентские спортивные игры" 2007-2008 гг.р</t>
  </si>
  <si>
    <t>Дрожалкина Дарья</t>
  </si>
  <si>
    <t>Ремеслова Софья</t>
  </si>
  <si>
    <t>Трифонов Савелий</t>
  </si>
  <si>
    <t>Степанова Карина</t>
  </si>
  <si>
    <t>Гайнутдинова Анаст</t>
  </si>
  <si>
    <t xml:space="preserve"> 31 мая 2022 г.                                                                                                                                    г. Курган</t>
  </si>
  <si>
    <t>Итоговая 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</si>
</sst>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6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9"/>
      <name val="Times New Roman"/>
    </font>
    <font>
      <sz val="9"/>
      <name val="Times New Roman"/>
      <family val="1"/>
    </font>
    <font>
      <sz val="14"/>
      <name val="Times New Roman"/>
    </font>
    <font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0C0C0C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C1C1F"/>
      </left>
      <right style="thin">
        <color rgb="FF1C1C1F"/>
      </right>
      <top style="thin">
        <color rgb="FF1C1C1F"/>
      </top>
      <bottom/>
      <diagonal/>
    </border>
    <border>
      <left style="thin">
        <color rgb="FF1C1C1F"/>
      </left>
      <right/>
      <top style="thin">
        <color rgb="FF1C1C1F"/>
      </top>
      <bottom style="thin">
        <color rgb="FF1C1C1F"/>
      </bottom>
      <diagonal/>
    </border>
    <border>
      <left/>
      <right/>
      <top style="thin">
        <color rgb="FF1C1C1F"/>
      </top>
      <bottom style="thin">
        <color rgb="FF1C1C1F"/>
      </bottom>
      <diagonal/>
    </border>
    <border>
      <left/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F"/>
      </left>
      <right style="thin">
        <color rgb="FF1C1C1F"/>
      </right>
      <top/>
      <bottom/>
      <diagonal/>
    </border>
    <border>
      <left style="thin">
        <color rgb="FF1C1C1F"/>
      </left>
      <right/>
      <top style="thin">
        <color rgb="FF1C1C1F"/>
      </top>
      <bottom/>
      <diagonal/>
    </border>
    <border>
      <left/>
      <right/>
      <top style="thin">
        <color rgb="FF1C1C1F"/>
      </top>
      <bottom/>
      <diagonal/>
    </border>
    <border>
      <left style="thin">
        <color rgb="FF1C1C1F"/>
      </left>
      <right/>
      <top style="thin">
        <color rgb="FF1C1C1F"/>
      </top>
      <bottom style="thin">
        <color indexed="64"/>
      </bottom>
      <diagonal/>
    </border>
    <border>
      <left/>
      <right/>
      <top style="thin">
        <color rgb="FF1C1C1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5" fillId="0" borderId="0"/>
    <xf numFmtId="0" fontId="26" fillId="0" borderId="0"/>
    <xf numFmtId="0" fontId="35" fillId="0" borderId="0"/>
  </cellStyleXfs>
  <cellXfs count="3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2" borderId="0" xfId="0" applyFill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164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64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165" fontId="0" fillId="2" borderId="30" xfId="0" applyNumberFormat="1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65" fontId="0" fillId="2" borderId="21" xfId="0" applyNumberForma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textRotation="90"/>
    </xf>
    <xf numFmtId="0" fontId="21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0" fillId="0" borderId="0" xfId="0" applyFont="1"/>
    <xf numFmtId="0" fontId="24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0" fillId="0" borderId="0" xfId="0" applyFont="1" applyAlignment="1"/>
    <xf numFmtId="0" fontId="12" fillId="0" borderId="0" xfId="0" applyFont="1" applyAlignment="1">
      <alignment vertical="center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0" fontId="22" fillId="0" borderId="0" xfId="0" applyFont="1" applyAlignment="1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6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26" fillId="0" borderId="0" xfId="2"/>
    <xf numFmtId="0" fontId="27" fillId="0" borderId="0" xfId="2" applyFont="1"/>
    <xf numFmtId="0" fontId="28" fillId="0" borderId="0" xfId="2" applyFont="1" applyAlignment="1">
      <alignment vertical="center"/>
    </xf>
    <xf numFmtId="0" fontId="28" fillId="0" borderId="0" xfId="2" applyFont="1" applyAlignment="1">
      <alignment horizontal="center" vertical="center"/>
    </xf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164" fontId="1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1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7" fontId="1" fillId="3" borderId="1" xfId="0" applyNumberFormat="1" applyFont="1" applyFill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4" borderId="16" xfId="2" applyFont="1" applyFill="1" applyBorder="1" applyAlignment="1">
      <alignment horizontal="center" vertical="center"/>
    </xf>
    <xf numFmtId="0" fontId="29" fillId="4" borderId="25" xfId="2" applyFont="1" applyFill="1" applyBorder="1" applyAlignment="1">
      <alignment horizontal="center" vertical="center"/>
    </xf>
    <xf numFmtId="0" fontId="1" fillId="4" borderId="36" xfId="2" applyFont="1" applyFill="1" applyBorder="1" applyAlignment="1">
      <alignment horizontal="center" vertical="center"/>
    </xf>
    <xf numFmtId="0" fontId="29" fillId="4" borderId="7" xfId="2" applyFont="1" applyFill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47" fontId="1" fillId="5" borderId="1" xfId="0" applyNumberFormat="1" applyFont="1" applyFill="1" applyBorder="1" applyAlignment="1">
      <alignment horizontal="center" vertical="center"/>
    </xf>
    <xf numFmtId="0" fontId="35" fillId="0" borderId="0" xfId="3" applyFill="1" applyBorder="1" applyAlignment="1">
      <alignment horizontal="left" vertical="top"/>
    </xf>
    <xf numFmtId="0" fontId="35" fillId="0" borderId="38" xfId="3" applyFill="1" applyBorder="1" applyAlignment="1">
      <alignment horizontal="left" vertical="top" wrapText="1"/>
    </xf>
    <xf numFmtId="0" fontId="35" fillId="0" borderId="38" xfId="3" applyFill="1" applyBorder="1" applyAlignment="1">
      <alignment horizontal="center" vertical="top" wrapText="1"/>
    </xf>
    <xf numFmtId="0" fontId="41" fillId="0" borderId="1" xfId="3" applyFont="1" applyFill="1" applyBorder="1" applyAlignment="1">
      <alignment horizontal="center" vertical="center" wrapText="1"/>
    </xf>
    <xf numFmtId="1" fontId="42" fillId="0" borderId="1" xfId="3" applyNumberFormat="1" applyFont="1" applyFill="1" applyBorder="1" applyAlignment="1">
      <alignment horizontal="center" vertical="center" shrinkToFit="1"/>
    </xf>
    <xf numFmtId="164" fontId="42" fillId="0" borderId="1" xfId="3" applyNumberFormat="1" applyFont="1" applyFill="1" applyBorder="1" applyAlignment="1">
      <alignment horizontal="center" vertical="center" shrinkToFit="1"/>
    </xf>
    <xf numFmtId="0" fontId="43" fillId="0" borderId="1" xfId="3" applyFont="1" applyFill="1" applyBorder="1" applyAlignment="1">
      <alignment horizontal="center" vertical="center" wrapText="1"/>
    </xf>
    <xf numFmtId="1" fontId="46" fillId="0" borderId="1" xfId="3" applyNumberFormat="1" applyFont="1" applyFill="1" applyBorder="1" applyAlignment="1">
      <alignment horizontal="center" vertical="center" shrinkToFit="1"/>
    </xf>
    <xf numFmtId="1" fontId="47" fillId="0" borderId="1" xfId="3" applyNumberFormat="1" applyFont="1" applyFill="1" applyBorder="1" applyAlignment="1">
      <alignment horizontal="center" vertical="center" shrinkToFit="1"/>
    </xf>
    <xf numFmtId="0" fontId="35" fillId="0" borderId="45" xfId="3" applyFill="1" applyBorder="1" applyAlignment="1">
      <alignment vertical="top" wrapText="1"/>
    </xf>
    <xf numFmtId="0" fontId="35" fillId="9" borderId="38" xfId="3" applyFill="1" applyBorder="1" applyAlignment="1">
      <alignment horizontal="left" vertical="top" wrapText="1"/>
    </xf>
    <xf numFmtId="0" fontId="41" fillId="9" borderId="1" xfId="3" applyFont="1" applyFill="1" applyBorder="1" applyAlignment="1">
      <alignment horizontal="center" vertical="center" wrapText="1"/>
    </xf>
    <xf numFmtId="1" fontId="42" fillId="9" borderId="1" xfId="3" applyNumberFormat="1" applyFont="1" applyFill="1" applyBorder="1" applyAlignment="1">
      <alignment horizontal="center" vertical="center" shrinkToFit="1"/>
    </xf>
    <xf numFmtId="1" fontId="46" fillId="9" borderId="1" xfId="3" applyNumberFormat="1" applyFont="1" applyFill="1" applyBorder="1" applyAlignment="1">
      <alignment horizontal="center" vertical="center" shrinkToFit="1"/>
    </xf>
    <xf numFmtId="1" fontId="47" fillId="9" borderId="1" xfId="3" applyNumberFormat="1" applyFont="1" applyFill="1" applyBorder="1" applyAlignment="1">
      <alignment horizontal="center" vertical="center" shrinkToFit="1"/>
    </xf>
    <xf numFmtId="0" fontId="35" fillId="9" borderId="0" xfId="3" applyFill="1" applyBorder="1" applyAlignment="1">
      <alignment horizontal="left" vertical="top"/>
    </xf>
    <xf numFmtId="0" fontId="35" fillId="9" borderId="38" xfId="3" applyFill="1" applyBorder="1" applyAlignment="1">
      <alignment horizontal="center" vertical="top" wrapText="1"/>
    </xf>
    <xf numFmtId="0" fontId="35" fillId="9" borderId="43" xfId="3" applyFill="1" applyBorder="1" applyAlignment="1">
      <alignment horizontal="left" vertical="top" wrapText="1"/>
    </xf>
    <xf numFmtId="0" fontId="35" fillId="9" borderId="46" xfId="3" applyFill="1" applyBorder="1" applyAlignment="1">
      <alignment vertical="top" wrapText="1"/>
    </xf>
    <xf numFmtId="0" fontId="35" fillId="8" borderId="44" xfId="3" applyFill="1" applyBorder="1" applyAlignment="1">
      <alignment vertical="top" wrapText="1"/>
    </xf>
    <xf numFmtId="0" fontId="41" fillId="8" borderId="1" xfId="3" applyFont="1" applyFill="1" applyBorder="1" applyAlignment="1">
      <alignment horizontal="center" vertical="center" wrapText="1"/>
    </xf>
    <xf numFmtId="1" fontId="42" fillId="8" borderId="1" xfId="3" applyNumberFormat="1" applyFont="1" applyFill="1" applyBorder="1" applyAlignment="1">
      <alignment horizontal="center" vertical="center" shrinkToFit="1"/>
    </xf>
    <xf numFmtId="1" fontId="46" fillId="8" borderId="1" xfId="3" applyNumberFormat="1" applyFont="1" applyFill="1" applyBorder="1" applyAlignment="1">
      <alignment horizontal="center" vertical="center" shrinkToFit="1"/>
    </xf>
    <xf numFmtId="1" fontId="47" fillId="8" borderId="1" xfId="3" applyNumberFormat="1" applyFont="1" applyFill="1" applyBorder="1" applyAlignment="1">
      <alignment horizontal="center" vertical="center" shrinkToFit="1"/>
    </xf>
    <xf numFmtId="0" fontId="35" fillId="8" borderId="0" xfId="3" applyFill="1" applyBorder="1" applyAlignment="1">
      <alignment horizontal="left" vertical="top"/>
    </xf>
    <xf numFmtId="47" fontId="41" fillId="0" borderId="1" xfId="3" applyNumberFormat="1" applyFont="1" applyFill="1" applyBorder="1" applyAlignment="1">
      <alignment horizontal="center" vertical="center" wrapText="1"/>
    </xf>
    <xf numFmtId="0" fontId="38" fillId="0" borderId="40" xfId="3" applyFont="1" applyFill="1" applyBorder="1" applyAlignment="1">
      <alignment vertical="top" wrapText="1"/>
    </xf>
    <xf numFmtId="0" fontId="38" fillId="10" borderId="40" xfId="3" applyFont="1" applyFill="1" applyBorder="1" applyAlignment="1">
      <alignment horizontal="center" vertical="top" wrapText="1"/>
    </xf>
    <xf numFmtId="0" fontId="37" fillId="9" borderId="38" xfId="3" applyFont="1" applyFill="1" applyBorder="1" applyAlignment="1">
      <alignment vertical="center" wrapText="1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47" fontId="0" fillId="2" borderId="14" xfId="0" applyNumberForma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>
      <alignment horizontal="center" vertical="center"/>
    </xf>
    <xf numFmtId="0" fontId="0" fillId="8" borderId="1" xfId="0" applyFont="1" applyFill="1" applyBorder="1"/>
    <xf numFmtId="47" fontId="0" fillId="0" borderId="0" xfId="0" applyNumberFormat="1"/>
    <xf numFmtId="0" fontId="0" fillId="0" borderId="0" xfId="0" applyNumberFormat="1"/>
    <xf numFmtId="47" fontId="0" fillId="2" borderId="30" xfId="0" applyNumberFormat="1" applyFill="1" applyBorder="1" applyAlignment="1" applyProtection="1">
      <alignment horizontal="center" vertical="center"/>
      <protection locked="0"/>
    </xf>
    <xf numFmtId="47" fontId="0" fillId="0" borderId="0" xfId="0" applyNumberFormat="1" applyAlignment="1">
      <alignment horizontal="center"/>
    </xf>
    <xf numFmtId="0" fontId="0" fillId="0" borderId="0" xfId="0" applyBorder="1"/>
    <xf numFmtId="0" fontId="35" fillId="9" borderId="44" xfId="3" applyFill="1" applyBorder="1" applyAlignment="1">
      <alignment vertical="top" wrapText="1"/>
    </xf>
    <xf numFmtId="0" fontId="35" fillId="2" borderId="44" xfId="3" applyFill="1" applyBorder="1" applyAlignment="1">
      <alignment vertical="top" wrapText="1"/>
    </xf>
    <xf numFmtId="0" fontId="48" fillId="11" borderId="1" xfId="0" applyFont="1" applyFill="1" applyBorder="1" applyAlignment="1">
      <alignment vertical="center" wrapText="1"/>
    </xf>
    <xf numFmtId="0" fontId="48" fillId="11" borderId="0" xfId="0" applyFont="1" applyFill="1" applyBorder="1" applyAlignment="1">
      <alignment vertical="center" wrapText="1"/>
    </xf>
    <xf numFmtId="0" fontId="51" fillId="0" borderId="0" xfId="0" applyFont="1" applyAlignment="1">
      <alignment horizontal="justify" vertical="center"/>
    </xf>
    <xf numFmtId="14" fontId="48" fillId="11" borderId="1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54" xfId="0" applyNumberFormat="1" applyFill="1" applyBorder="1" applyAlignment="1" applyProtection="1">
      <alignment horizontal="center" vertical="center"/>
      <protection locked="0"/>
    </xf>
    <xf numFmtId="0" fontId="50" fillId="0" borderId="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6" fillId="11" borderId="1" xfId="0" applyFont="1" applyFill="1" applyBorder="1" applyAlignment="1">
      <alignment vertical="center" wrapText="1"/>
    </xf>
    <xf numFmtId="14" fontId="48" fillId="12" borderId="1" xfId="0" applyNumberFormat="1" applyFont="1" applyFill="1" applyBorder="1" applyAlignment="1">
      <alignment horizontal="center" vertical="center" wrapText="1"/>
    </xf>
    <xf numFmtId="14" fontId="48" fillId="12" borderId="3" xfId="0" applyNumberFormat="1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8" fillId="12" borderId="34" xfId="0" applyFont="1" applyFill="1" applyBorder="1" applyAlignment="1">
      <alignment vertical="center" wrapText="1"/>
    </xf>
    <xf numFmtId="0" fontId="48" fillId="12" borderId="33" xfId="0" applyFont="1" applyFill="1" applyBorder="1" applyAlignment="1">
      <alignment vertical="center" wrapText="1"/>
    </xf>
    <xf numFmtId="0" fontId="16" fillId="2" borderId="22" xfId="0" applyFont="1" applyFill="1" applyBorder="1" applyAlignment="1" applyProtection="1">
      <alignment horizontal="righ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48" fillId="12" borderId="57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8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59" xfId="0" applyFont="1" applyBorder="1" applyAlignment="1">
      <alignment horizontal="left" vertical="center" wrapText="1"/>
    </xf>
    <xf numFmtId="0" fontId="59" fillId="0" borderId="60" xfId="0" applyFont="1" applyBorder="1" applyAlignment="1">
      <alignment horizontal="left" vertical="center" wrapText="1"/>
    </xf>
    <xf numFmtId="0" fontId="1" fillId="0" borderId="29" xfId="2" applyFont="1" applyBorder="1" applyAlignment="1">
      <alignment horizontal="center" vertical="center"/>
    </xf>
    <xf numFmtId="0" fontId="59" fillId="0" borderId="61" xfId="0" applyFont="1" applyBorder="1" applyAlignment="1">
      <alignment horizontal="left" vertical="center" wrapText="1"/>
    </xf>
    <xf numFmtId="0" fontId="60" fillId="0" borderId="14" xfId="2" applyFont="1" applyBorder="1" applyAlignment="1">
      <alignment horizontal="center" vertical="center"/>
    </xf>
    <xf numFmtId="0" fontId="60" fillId="0" borderId="34" xfId="2" applyFont="1" applyBorder="1" applyAlignment="1">
      <alignment horizontal="center" vertical="center"/>
    </xf>
    <xf numFmtId="0" fontId="60" fillId="0" borderId="25" xfId="2" applyFont="1" applyBorder="1" applyAlignment="1">
      <alignment horizontal="center" vertical="center"/>
    </xf>
    <xf numFmtId="0" fontId="60" fillId="0" borderId="47" xfId="2" applyFont="1" applyBorder="1" applyAlignment="1">
      <alignment horizontal="center" vertical="center"/>
    </xf>
    <xf numFmtId="0" fontId="60" fillId="0" borderId="48" xfId="2" applyFont="1" applyBorder="1" applyAlignment="1">
      <alignment horizontal="center" vertical="center"/>
    </xf>
    <xf numFmtId="0" fontId="60" fillId="0" borderId="28" xfId="2" applyFont="1" applyBorder="1" applyAlignment="1">
      <alignment horizontal="center" vertical="center"/>
    </xf>
    <xf numFmtId="0" fontId="60" fillId="0" borderId="21" xfId="2" applyFont="1" applyBorder="1" applyAlignment="1">
      <alignment horizontal="center" vertical="center"/>
    </xf>
    <xf numFmtId="0" fontId="60" fillId="0" borderId="22" xfId="2" applyFont="1" applyBorder="1" applyAlignment="1">
      <alignment horizontal="center" vertical="center"/>
    </xf>
    <xf numFmtId="0" fontId="60" fillId="0" borderId="7" xfId="2" applyFont="1" applyBorder="1" applyAlignment="1">
      <alignment horizontal="center" vertical="center"/>
    </xf>
    <xf numFmtId="0" fontId="54" fillId="0" borderId="1" xfId="0" applyFont="1" applyBorder="1"/>
    <xf numFmtId="0" fontId="54" fillId="0" borderId="1" xfId="0" applyFont="1" applyBorder="1" applyAlignment="1">
      <alignment vertical="center" wrapText="1"/>
    </xf>
    <xf numFmtId="0" fontId="54" fillId="0" borderId="1" xfId="0" applyFont="1" applyFill="1" applyBorder="1"/>
    <xf numFmtId="0" fontId="54" fillId="0" borderId="0" xfId="0" applyFont="1" applyFill="1" applyBorder="1"/>
    <xf numFmtId="0" fontId="54" fillId="0" borderId="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0" fontId="51" fillId="14" borderId="1" xfId="0" applyFont="1" applyFill="1" applyBorder="1" applyAlignment="1">
      <alignment horizontal="center" vertical="center"/>
    </xf>
    <xf numFmtId="0" fontId="61" fillId="13" borderId="8" xfId="0" applyFont="1" applyFill="1" applyBorder="1" applyAlignment="1">
      <alignment horizontal="center" vertical="center"/>
    </xf>
    <xf numFmtId="0" fontId="61" fillId="14" borderId="1" xfId="0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vertical="center" wrapText="1"/>
    </xf>
    <xf numFmtId="0" fontId="48" fillId="8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48" fillId="12" borderId="8" xfId="0" applyNumberFormat="1" applyFont="1" applyFill="1" applyBorder="1" applyAlignment="1">
      <alignment horizontal="center" vertical="center" wrapText="1"/>
    </xf>
    <xf numFmtId="14" fontId="48" fillId="12" borderId="13" xfId="0" applyNumberFormat="1" applyFont="1" applyFill="1" applyBorder="1" applyAlignment="1">
      <alignment horizontal="center" vertical="center" wrapText="1"/>
    </xf>
    <xf numFmtId="164" fontId="54" fillId="0" borderId="1" xfId="0" applyNumberFormat="1" applyFont="1" applyFill="1" applyBorder="1"/>
    <xf numFmtId="2" fontId="54" fillId="0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0" fontId="36" fillId="0" borderId="38" xfId="3" applyFont="1" applyFill="1" applyBorder="1" applyAlignment="1">
      <alignment horizontal="left" vertical="center" wrapText="1"/>
    </xf>
    <xf numFmtId="0" fontId="36" fillId="0" borderId="42" xfId="3" applyFont="1" applyFill="1" applyBorder="1" applyAlignment="1">
      <alignment horizontal="left" vertical="center" wrapText="1"/>
    </xf>
    <xf numFmtId="0" fontId="39" fillId="10" borderId="39" xfId="3" applyFont="1" applyFill="1" applyBorder="1" applyAlignment="1">
      <alignment horizontal="center" vertical="top" wrapText="1"/>
    </xf>
    <xf numFmtId="0" fontId="38" fillId="10" borderId="40" xfId="3" applyFont="1" applyFill="1" applyBorder="1" applyAlignment="1">
      <alignment horizontal="center" vertical="top" wrapText="1"/>
    </xf>
    <xf numFmtId="0" fontId="38" fillId="3" borderId="40" xfId="3" applyFont="1" applyFill="1" applyBorder="1" applyAlignment="1">
      <alignment horizontal="center" vertical="top" wrapText="1"/>
    </xf>
    <xf numFmtId="0" fontId="38" fillId="3" borderId="41" xfId="3" applyFont="1" applyFill="1" applyBorder="1" applyAlignment="1">
      <alignment horizontal="center" vertical="top" wrapText="1"/>
    </xf>
    <xf numFmtId="0" fontId="61" fillId="13" borderId="8" xfId="0" applyFont="1" applyFill="1" applyBorder="1" applyAlignment="1">
      <alignment horizontal="center" vertical="center"/>
    </xf>
    <xf numFmtId="0" fontId="61" fillId="13" borderId="16" xfId="0" applyFont="1" applyFill="1" applyBorder="1" applyAlignment="1">
      <alignment horizontal="center" vertical="center"/>
    </xf>
    <xf numFmtId="0" fontId="61" fillId="13" borderId="17" xfId="0" applyFont="1" applyFill="1" applyBorder="1" applyAlignment="1">
      <alignment horizontal="center" vertical="center"/>
    </xf>
    <xf numFmtId="0" fontId="61" fillId="14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0" fontId="13" fillId="6" borderId="20" xfId="0" applyFont="1" applyFill="1" applyBorder="1" applyAlignment="1" applyProtection="1">
      <alignment horizontal="center" vertical="center" wrapText="1"/>
      <protection locked="0"/>
    </xf>
    <xf numFmtId="0" fontId="13" fillId="6" borderId="23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textRotation="90"/>
      <protection locked="0"/>
    </xf>
    <xf numFmtId="0" fontId="1" fillId="6" borderId="5" xfId="0" applyFont="1" applyFill="1" applyBorder="1" applyAlignment="1" applyProtection="1">
      <alignment horizontal="center" vertical="center" textRotation="90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7" xfId="0" applyFont="1" applyFill="1" applyBorder="1" applyAlignment="1" applyProtection="1">
      <alignment horizontal="center" vertical="center" wrapText="1"/>
      <protection locked="0"/>
    </xf>
    <xf numFmtId="164" fontId="1" fillId="6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6" borderId="20" xfId="0" applyFont="1" applyFill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4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" fillId="4" borderId="4" xfId="2" applyFont="1" applyFill="1" applyBorder="1" applyAlignment="1">
      <alignment horizontal="center" vertical="center" wrapText="1"/>
    </xf>
    <xf numFmtId="0" fontId="1" fillId="4" borderId="29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 wrapText="1"/>
    </xf>
    <xf numFmtId="0" fontId="1" fillId="0" borderId="37" xfId="2" applyFont="1" applyBorder="1" applyAlignment="1">
      <alignment horizontal="center" vertical="center" wrapText="1"/>
    </xf>
    <xf numFmtId="0" fontId="1" fillId="4" borderId="15" xfId="2" applyFont="1" applyFill="1" applyBorder="1" applyAlignment="1">
      <alignment horizontal="center" vertical="center" wrapText="1"/>
    </xf>
    <xf numFmtId="0" fontId="1" fillId="4" borderId="35" xfId="2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37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31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38" fillId="0" borderId="39" xfId="3" applyFont="1" applyFill="1" applyBorder="1" applyAlignment="1">
      <alignment horizontal="center" vertical="top" wrapText="1"/>
    </xf>
    <xf numFmtId="0" fontId="38" fillId="0" borderId="40" xfId="3" applyFont="1" applyFill="1" applyBorder="1" applyAlignment="1">
      <alignment horizontal="center" vertical="top" wrapText="1"/>
    </xf>
    <xf numFmtId="0" fontId="38" fillId="0" borderId="41" xfId="3" applyFont="1" applyFill="1" applyBorder="1" applyAlignment="1">
      <alignment horizontal="center" vertical="top" wrapText="1"/>
    </xf>
    <xf numFmtId="0" fontId="37" fillId="9" borderId="38" xfId="3" applyFont="1" applyFill="1" applyBorder="1" applyAlignment="1">
      <alignment horizontal="left" vertical="center" wrapText="1"/>
    </xf>
    <xf numFmtId="0" fontId="36" fillId="9" borderId="42" xfId="3" applyFont="1" applyFill="1" applyBorder="1" applyAlignment="1">
      <alignment horizontal="left" vertical="center" wrapText="1"/>
    </xf>
    <xf numFmtId="0" fontId="50" fillId="0" borderId="35" xfId="0" applyFont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/>
    </xf>
    <xf numFmtId="0" fontId="51" fillId="13" borderId="1" xfId="0" applyFont="1" applyFill="1" applyBorder="1" applyAlignment="1">
      <alignment horizontal="center" vertical="center"/>
    </xf>
    <xf numFmtId="0" fontId="19" fillId="0" borderId="58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2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2"/>
  <sheetViews>
    <sheetView zoomScale="90" zoomScaleNormal="90" workbookViewId="0">
      <selection activeCell="S9" sqref="S9"/>
    </sheetView>
  </sheetViews>
  <sheetFormatPr defaultRowHeight="15" x14ac:dyDescent="0.25"/>
  <cols>
    <col min="1" max="1" width="17" customWidth="1"/>
    <col min="3" max="3" width="15.28515625" customWidth="1"/>
    <col min="10" max="10" width="16.7109375" customWidth="1"/>
    <col min="11" max="11" width="12.5703125" customWidth="1"/>
    <col min="15" max="16" width="8.85546875" customWidth="1"/>
  </cols>
  <sheetData>
    <row r="1" spans="1:16" x14ac:dyDescent="0.25">
      <c r="A1" s="158"/>
      <c r="B1" s="158"/>
      <c r="H1" s="81"/>
      <c r="I1" s="81"/>
    </row>
    <row r="2" spans="1:16" ht="18.75" x14ac:dyDescent="0.25">
      <c r="A2" s="159">
        <v>1.1921296296296296E-3</v>
      </c>
      <c r="B2" s="136">
        <v>150</v>
      </c>
      <c r="C2" s="159">
        <v>1.1921296296296296E-3</v>
      </c>
      <c r="D2">
        <f>VLOOKUP(C2,$A$2:$B$151,2)</f>
        <v>150</v>
      </c>
      <c r="E2" s="159">
        <v>1.1967592592592592E-3</v>
      </c>
      <c r="F2">
        <f>VLOOKUP(E2,$C$2:$D$772,2)</f>
        <v>149</v>
      </c>
      <c r="H2" s="162">
        <v>1.4004629629629629E-3</v>
      </c>
      <c r="I2" s="135">
        <v>150</v>
      </c>
      <c r="J2" s="159">
        <v>1.4004629629629629E-3</v>
      </c>
      <c r="K2" s="1">
        <f>VLOOKUP(J2,$H$2:$I$151,2)</f>
        <v>150</v>
      </c>
      <c r="L2" s="160">
        <v>1</v>
      </c>
      <c r="N2" s="159"/>
      <c r="O2" s="160" t="e">
        <f>VLOOKUP(N2,$J$2:$K$1192,2,1)</f>
        <v>#N/A</v>
      </c>
    </row>
    <row r="3" spans="1:16" ht="18.75" x14ac:dyDescent="0.25">
      <c r="A3" s="159">
        <v>1.195601851851852E-3</v>
      </c>
      <c r="B3" s="136">
        <v>149</v>
      </c>
      <c r="C3" s="159">
        <v>1.193287037037037E-3</v>
      </c>
      <c r="D3">
        <f t="shared" ref="D3:D66" si="0">VLOOKUP(C3,$A$2:$B$151,2)</f>
        <v>150</v>
      </c>
      <c r="F3" t="e">
        <f t="shared" ref="F3:F8" si="1">VLOOKUP(E3,$C$2:$D$772,2)</f>
        <v>#N/A</v>
      </c>
      <c r="H3" s="162">
        <v>1.4074074074074076E-3</v>
      </c>
      <c r="I3" s="136">
        <v>149</v>
      </c>
      <c r="J3" s="159">
        <v>1.4016203703703706E-3</v>
      </c>
      <c r="K3" s="1">
        <v>149</v>
      </c>
      <c r="L3" s="160">
        <v>1</v>
      </c>
      <c r="N3" s="159"/>
      <c r="O3" s="160" t="e">
        <f t="shared" ref="O3:O66" si="2">VLOOKUP(N3,$J$2:$K$1192,2,1)</f>
        <v>#N/A</v>
      </c>
    </row>
    <row r="4" spans="1:16" ht="18.75" x14ac:dyDescent="0.25">
      <c r="A4" s="159">
        <v>1.2013888888888888E-3</v>
      </c>
      <c r="B4" s="136">
        <v>148</v>
      </c>
      <c r="C4" s="159">
        <v>1.1944444444444446E-3</v>
      </c>
      <c r="D4">
        <f t="shared" si="0"/>
        <v>150</v>
      </c>
      <c r="E4" s="159">
        <v>1.230324074074074E-3</v>
      </c>
      <c r="F4">
        <f t="shared" si="1"/>
        <v>143</v>
      </c>
      <c r="H4" s="162">
        <v>1.4166666666666668E-3</v>
      </c>
      <c r="I4" s="136">
        <v>148</v>
      </c>
      <c r="J4" s="159">
        <v>1.4027777777777777E-3</v>
      </c>
      <c r="K4" s="1">
        <v>149</v>
      </c>
      <c r="L4" s="160">
        <v>1</v>
      </c>
      <c r="N4" s="159"/>
      <c r="O4" s="160" t="e">
        <f t="shared" si="2"/>
        <v>#N/A</v>
      </c>
    </row>
    <row r="5" spans="1:16" ht="18.75" x14ac:dyDescent="0.25">
      <c r="A5" s="159">
        <v>1.2129629629629628E-3</v>
      </c>
      <c r="B5" s="136">
        <v>147</v>
      </c>
      <c r="C5" s="159">
        <v>1.195601851851852E-3</v>
      </c>
      <c r="D5">
        <f t="shared" si="0"/>
        <v>149</v>
      </c>
      <c r="E5" s="159">
        <v>1.2314814814814816E-3</v>
      </c>
      <c r="F5">
        <f t="shared" si="1"/>
        <v>143</v>
      </c>
      <c r="H5" s="162">
        <v>1.425925925925926E-3</v>
      </c>
      <c r="I5" s="136">
        <v>147</v>
      </c>
      <c r="J5" s="159">
        <v>1.4039351851851899E-3</v>
      </c>
      <c r="K5" s="1">
        <v>149</v>
      </c>
      <c r="L5" s="160">
        <v>1</v>
      </c>
      <c r="N5" s="159">
        <v>1.8611111111111109E-3</v>
      </c>
      <c r="O5" s="160">
        <f t="shared" si="2"/>
        <v>100</v>
      </c>
    </row>
    <row r="6" spans="1:16" ht="18.75" x14ac:dyDescent="0.25">
      <c r="A6" s="159">
        <v>1.2129629629629628E-3</v>
      </c>
      <c r="B6" s="136">
        <v>146</v>
      </c>
      <c r="C6" s="159">
        <v>1.19675925925926E-3</v>
      </c>
      <c r="D6">
        <f t="shared" si="0"/>
        <v>149</v>
      </c>
      <c r="E6" s="159">
        <v>1.2291666666666668E-3</v>
      </c>
      <c r="F6">
        <f t="shared" si="1"/>
        <v>144</v>
      </c>
      <c r="H6" s="162">
        <v>1.4351851851851854E-3</v>
      </c>
      <c r="I6" s="136">
        <v>146</v>
      </c>
      <c r="J6" s="159">
        <v>1.4050925925925899E-3</v>
      </c>
      <c r="K6" s="1">
        <v>149</v>
      </c>
      <c r="L6" s="160">
        <v>1</v>
      </c>
      <c r="N6" s="159">
        <v>1.8622685185185185E-3</v>
      </c>
      <c r="O6" s="160">
        <f t="shared" si="2"/>
        <v>100</v>
      </c>
    </row>
    <row r="7" spans="1:16" ht="18.75" x14ac:dyDescent="0.25">
      <c r="A7" s="159">
        <v>1.21875E-3</v>
      </c>
      <c r="B7" s="136">
        <v>145</v>
      </c>
      <c r="C7" s="159">
        <v>1.19791666666667E-3</v>
      </c>
      <c r="D7">
        <f t="shared" si="0"/>
        <v>149</v>
      </c>
      <c r="E7" s="159">
        <v>1.2939814814814815E-3</v>
      </c>
      <c r="F7">
        <f t="shared" si="1"/>
        <v>132</v>
      </c>
      <c r="H7" s="162">
        <v>1.4444444444444444E-3</v>
      </c>
      <c r="I7" s="136">
        <v>145</v>
      </c>
      <c r="J7" s="159">
        <v>1.4062499999999999E-3</v>
      </c>
      <c r="K7" s="1">
        <v>149</v>
      </c>
      <c r="L7" s="160">
        <v>1</v>
      </c>
      <c r="N7" s="159">
        <v>2.3240740740740743E-3</v>
      </c>
      <c r="O7" s="160">
        <f t="shared" si="2"/>
        <v>50</v>
      </c>
    </row>
    <row r="8" spans="1:16" ht="18.75" x14ac:dyDescent="0.25">
      <c r="A8" s="159">
        <v>1.22453703703704E-3</v>
      </c>
      <c r="B8" s="136">
        <v>144</v>
      </c>
      <c r="C8" s="159">
        <v>1.1990740740740701E-3</v>
      </c>
      <c r="D8">
        <f t="shared" si="0"/>
        <v>149</v>
      </c>
      <c r="F8" t="e">
        <f t="shared" si="1"/>
        <v>#N/A</v>
      </c>
      <c r="H8" s="162">
        <v>1.4537037037036999E-3</v>
      </c>
      <c r="I8" s="136">
        <v>144</v>
      </c>
      <c r="J8" s="159">
        <v>1.40740740740741E-3</v>
      </c>
      <c r="K8" s="1">
        <v>149</v>
      </c>
      <c r="L8" s="160">
        <v>1</v>
      </c>
      <c r="N8" s="159"/>
      <c r="O8" s="160" t="e">
        <f t="shared" si="2"/>
        <v>#N/A</v>
      </c>
    </row>
    <row r="9" spans="1:16" ht="18.75" x14ac:dyDescent="0.25">
      <c r="A9" s="159">
        <v>1.230324074074074E-3</v>
      </c>
      <c r="B9" s="136">
        <v>143</v>
      </c>
      <c r="C9" s="159">
        <v>1.2002314814814801E-3</v>
      </c>
      <c r="D9">
        <f>VLOOKUP(C9,$A$2:$B$151,2)</f>
        <v>149</v>
      </c>
      <c r="H9" s="162">
        <v>1.46296296296296E-3</v>
      </c>
      <c r="I9" s="136">
        <v>143</v>
      </c>
      <c r="J9" s="159">
        <v>1.40856481481482E-3</v>
      </c>
      <c r="K9" s="1">
        <v>148</v>
      </c>
      <c r="L9" s="160">
        <v>1</v>
      </c>
      <c r="N9" s="159"/>
      <c r="O9" s="160" t="e">
        <f t="shared" si="2"/>
        <v>#N/A</v>
      </c>
    </row>
    <row r="10" spans="1:16" ht="18.75" x14ac:dyDescent="0.25">
      <c r="A10" s="159">
        <v>1.2361111111111099E-3</v>
      </c>
      <c r="B10" s="136">
        <v>142</v>
      </c>
      <c r="C10" s="159">
        <v>1.2013888888888888E-3</v>
      </c>
      <c r="D10">
        <f t="shared" si="0"/>
        <v>148</v>
      </c>
      <c r="H10" s="162">
        <v>1.47222222222222E-3</v>
      </c>
      <c r="I10" s="136">
        <v>142</v>
      </c>
      <c r="J10" s="159">
        <v>1.40972222222222E-3</v>
      </c>
      <c r="K10" s="1">
        <v>148</v>
      </c>
      <c r="L10" s="160"/>
      <c r="N10" s="159"/>
      <c r="O10" s="160" t="e">
        <f t="shared" si="2"/>
        <v>#N/A</v>
      </c>
    </row>
    <row r="11" spans="1:16" ht="18.75" x14ac:dyDescent="0.25">
      <c r="A11" s="159">
        <v>1.24189814814815E-3</v>
      </c>
      <c r="B11" s="136">
        <v>141</v>
      </c>
      <c r="C11" s="159">
        <v>1.2025462962963001E-3</v>
      </c>
      <c r="D11">
        <f t="shared" si="0"/>
        <v>148</v>
      </c>
      <c r="H11" s="162">
        <v>1.4814814814814801E-3</v>
      </c>
      <c r="I11" s="136">
        <v>141</v>
      </c>
      <c r="J11" s="159">
        <v>1.41087962962963E-3</v>
      </c>
      <c r="K11" s="1">
        <v>148</v>
      </c>
      <c r="L11" s="160"/>
      <c r="N11" s="159"/>
      <c r="O11" s="160" t="e">
        <f t="shared" si="2"/>
        <v>#N/A</v>
      </c>
    </row>
    <row r="12" spans="1:16" ht="18.75" x14ac:dyDescent="0.25">
      <c r="A12" s="159">
        <v>1.24768518518518E-3</v>
      </c>
      <c r="B12" s="136">
        <v>140</v>
      </c>
      <c r="C12" s="159">
        <v>1.2037037037037001E-3</v>
      </c>
      <c r="D12">
        <f t="shared" si="0"/>
        <v>148</v>
      </c>
      <c r="H12" s="162">
        <v>1.49074074074074E-3</v>
      </c>
      <c r="I12" s="136">
        <v>140</v>
      </c>
      <c r="J12" s="159">
        <v>1.41203703703704E-3</v>
      </c>
      <c r="K12" s="1">
        <v>148</v>
      </c>
      <c r="L12" s="160"/>
      <c r="N12" s="159">
        <v>2.3263888888888887E-3</v>
      </c>
      <c r="O12" s="160">
        <f t="shared" si="2"/>
        <v>49</v>
      </c>
      <c r="P12" s="160"/>
    </row>
    <row r="13" spans="1:16" ht="18.75" x14ac:dyDescent="0.25">
      <c r="A13" s="159">
        <v>1.2534722222222201E-3</v>
      </c>
      <c r="B13" s="136">
        <v>139</v>
      </c>
      <c r="C13" s="159">
        <v>1.2048611111111099E-3</v>
      </c>
      <c r="D13">
        <f t="shared" si="0"/>
        <v>148</v>
      </c>
      <c r="H13" s="162">
        <v>1.5E-3</v>
      </c>
      <c r="I13" s="136">
        <v>139</v>
      </c>
      <c r="J13" s="159">
        <v>1.41319444444445E-3</v>
      </c>
      <c r="K13" s="1">
        <v>148</v>
      </c>
      <c r="L13" s="160"/>
      <c r="N13" s="159">
        <v>2.3252314814814815E-3</v>
      </c>
      <c r="O13" s="160">
        <f t="shared" si="2"/>
        <v>50</v>
      </c>
    </row>
    <row r="14" spans="1:16" ht="18.75" x14ac:dyDescent="0.25">
      <c r="A14" s="159">
        <v>1.2592592592592601E-3</v>
      </c>
      <c r="B14" s="136">
        <v>138</v>
      </c>
      <c r="C14" s="159">
        <v>1.2060185185185199E-3</v>
      </c>
      <c r="D14">
        <f t="shared" si="0"/>
        <v>148</v>
      </c>
      <c r="H14" s="162">
        <v>1.5092592592592601E-3</v>
      </c>
      <c r="I14" s="136">
        <v>138</v>
      </c>
      <c r="J14" s="159">
        <v>1.41435185185185E-3</v>
      </c>
      <c r="K14" s="1">
        <v>148</v>
      </c>
      <c r="L14" s="160"/>
      <c r="N14" s="159">
        <v>2.3240740740740743E-3</v>
      </c>
      <c r="O14" s="160">
        <f t="shared" si="2"/>
        <v>50</v>
      </c>
    </row>
    <row r="15" spans="1:16" ht="18.75" x14ac:dyDescent="0.25">
      <c r="A15" s="159">
        <v>1.2650462962962899E-3</v>
      </c>
      <c r="B15" s="136">
        <v>137</v>
      </c>
      <c r="C15" s="159">
        <v>1.2071759259259299E-3</v>
      </c>
      <c r="D15">
        <f t="shared" si="0"/>
        <v>148</v>
      </c>
      <c r="H15" s="162">
        <v>1.51851851851852E-3</v>
      </c>
      <c r="I15" s="136">
        <v>137</v>
      </c>
      <c r="J15" s="159">
        <v>1.41550925925926E-3</v>
      </c>
      <c r="K15" s="1">
        <v>148</v>
      </c>
      <c r="L15" s="160"/>
      <c r="N15" s="159">
        <v>2.3229166666666663E-3</v>
      </c>
      <c r="O15" s="160">
        <f t="shared" si="2"/>
        <v>50</v>
      </c>
    </row>
    <row r="16" spans="1:16" ht="18.75" x14ac:dyDescent="0.25">
      <c r="A16" s="159">
        <v>1.27083333333333E-3</v>
      </c>
      <c r="B16" s="136">
        <v>136</v>
      </c>
      <c r="C16" s="159">
        <v>1.2083333333333299E-3</v>
      </c>
      <c r="D16">
        <f t="shared" si="0"/>
        <v>148</v>
      </c>
      <c r="H16" s="162">
        <v>1.52777777777778E-3</v>
      </c>
      <c r="I16" s="136">
        <v>136</v>
      </c>
      <c r="J16" s="159">
        <v>1.41666666666667E-3</v>
      </c>
      <c r="K16" s="1">
        <v>148</v>
      </c>
      <c r="L16" s="160"/>
      <c r="N16" s="159">
        <v>2.3217592592592591E-3</v>
      </c>
      <c r="O16" s="160">
        <f t="shared" si="2"/>
        <v>50</v>
      </c>
    </row>
    <row r="17" spans="1:15" ht="18.75" x14ac:dyDescent="0.25">
      <c r="A17" s="159">
        <v>1.27662037037037E-3</v>
      </c>
      <c r="B17" s="136">
        <v>135</v>
      </c>
      <c r="C17" s="159">
        <v>1.2094907407407399E-3</v>
      </c>
      <c r="D17">
        <f t="shared" si="0"/>
        <v>148</v>
      </c>
      <c r="H17" s="162">
        <v>1.5370370370370401E-3</v>
      </c>
      <c r="I17" s="136">
        <v>135</v>
      </c>
      <c r="J17" s="159">
        <v>1.41782407407408E-3</v>
      </c>
      <c r="K17" s="1">
        <v>147</v>
      </c>
      <c r="L17" s="160"/>
      <c r="N17" s="159">
        <v>2.3206018518518519E-3</v>
      </c>
      <c r="O17" s="160">
        <f t="shared" si="2"/>
        <v>50</v>
      </c>
    </row>
    <row r="18" spans="1:15" ht="18.75" x14ac:dyDescent="0.25">
      <c r="A18" s="159">
        <v>1.2824074074074001E-3</v>
      </c>
      <c r="B18" s="136">
        <v>134</v>
      </c>
      <c r="C18" s="159">
        <v>1.2106481481481499E-3</v>
      </c>
      <c r="D18">
        <f t="shared" si="0"/>
        <v>148</v>
      </c>
      <c r="H18" s="162">
        <v>1.5462962962963E-3</v>
      </c>
      <c r="I18" s="136">
        <v>134</v>
      </c>
      <c r="J18" s="159">
        <v>1.4189814814814801E-3</v>
      </c>
      <c r="K18" s="1">
        <v>147</v>
      </c>
      <c r="L18" s="160"/>
      <c r="N18" s="159">
        <v>2.3194444444444443E-3</v>
      </c>
      <c r="O18" s="160">
        <f t="shared" si="2"/>
        <v>50</v>
      </c>
    </row>
    <row r="19" spans="1:15" ht="18.75" x14ac:dyDescent="0.25">
      <c r="A19" s="159">
        <v>1.2881944444444399E-3</v>
      </c>
      <c r="B19" s="136">
        <v>133</v>
      </c>
      <c r="C19" s="159">
        <v>1.2118055555555599E-3</v>
      </c>
      <c r="D19">
        <f t="shared" si="0"/>
        <v>148</v>
      </c>
      <c r="H19" s="162">
        <v>1.55555555555555E-3</v>
      </c>
      <c r="I19" s="136">
        <v>133</v>
      </c>
      <c r="J19" s="159">
        <v>1.4201388888888901E-3</v>
      </c>
      <c r="K19" s="1">
        <v>147</v>
      </c>
      <c r="L19" s="160"/>
      <c r="N19" s="159">
        <v>2.3182870370370371E-3</v>
      </c>
      <c r="O19" s="160">
        <f t="shared" si="2"/>
        <v>50</v>
      </c>
    </row>
    <row r="20" spans="1:15" ht="18.75" x14ac:dyDescent="0.25">
      <c r="A20" s="159">
        <v>1.2939814814814799E-3</v>
      </c>
      <c r="B20" s="136">
        <v>132</v>
      </c>
      <c r="C20" s="159">
        <v>1.2129629629629628E-3</v>
      </c>
      <c r="D20">
        <f t="shared" si="0"/>
        <v>146</v>
      </c>
      <c r="H20" s="162">
        <v>1.5648148148148099E-3</v>
      </c>
      <c r="I20" s="136">
        <v>132</v>
      </c>
      <c r="J20" s="159">
        <v>1.4212962962963001E-3</v>
      </c>
      <c r="K20" s="1">
        <v>147</v>
      </c>
      <c r="L20" s="160"/>
      <c r="N20" s="159">
        <v>2.3171296296296299E-3</v>
      </c>
      <c r="O20" s="160">
        <f t="shared" si="2"/>
        <v>50</v>
      </c>
    </row>
    <row r="21" spans="1:15" ht="18.75" x14ac:dyDescent="0.25">
      <c r="A21" s="159">
        <v>1.29976851851851E-3</v>
      </c>
      <c r="B21" s="136">
        <v>131</v>
      </c>
      <c r="C21" s="159">
        <v>1.21412037037037E-3</v>
      </c>
      <c r="D21">
        <f t="shared" si="0"/>
        <v>146</v>
      </c>
      <c r="H21" s="162">
        <v>1.57407407407407E-3</v>
      </c>
      <c r="I21" s="136">
        <v>131</v>
      </c>
      <c r="J21" s="159">
        <v>1.4224537037037101E-3</v>
      </c>
      <c r="K21" s="1">
        <v>147</v>
      </c>
      <c r="L21" s="160"/>
      <c r="N21" s="159">
        <v>2.3159722222222223E-3</v>
      </c>
      <c r="O21" s="160">
        <f t="shared" si="2"/>
        <v>51</v>
      </c>
    </row>
    <row r="22" spans="1:15" ht="18.75" x14ac:dyDescent="0.25">
      <c r="A22" s="159">
        <v>1.30555555555555E-3</v>
      </c>
      <c r="B22" s="136">
        <v>130</v>
      </c>
      <c r="C22" s="159">
        <v>1.21527777777778E-3</v>
      </c>
      <c r="D22">
        <f t="shared" si="0"/>
        <v>146</v>
      </c>
      <c r="H22" s="162">
        <v>1.58333333333333E-3</v>
      </c>
      <c r="I22" s="136">
        <v>130</v>
      </c>
      <c r="J22" s="159">
        <v>1.4236111111111201E-3</v>
      </c>
      <c r="K22" s="1">
        <v>147</v>
      </c>
      <c r="L22" s="160"/>
      <c r="O22" s="160" t="e">
        <f t="shared" si="2"/>
        <v>#N/A</v>
      </c>
    </row>
    <row r="23" spans="1:15" ht="18.75" x14ac:dyDescent="0.25">
      <c r="A23" s="159">
        <v>1.3113425925925901E-3</v>
      </c>
      <c r="B23" s="136">
        <v>129</v>
      </c>
      <c r="C23" s="159">
        <v>1.21643518518518E-3</v>
      </c>
      <c r="D23">
        <f t="shared" si="0"/>
        <v>146</v>
      </c>
      <c r="H23" s="162">
        <v>1.5925925925925899E-3</v>
      </c>
      <c r="I23" s="136">
        <v>129</v>
      </c>
      <c r="J23" s="159">
        <v>1.4247685185185201E-3</v>
      </c>
      <c r="K23" s="1">
        <v>147</v>
      </c>
      <c r="L23" s="160"/>
      <c r="O23" s="160" t="e">
        <f t="shared" si="2"/>
        <v>#N/A</v>
      </c>
    </row>
    <row r="24" spans="1:15" ht="18.75" x14ac:dyDescent="0.25">
      <c r="A24" s="159">
        <v>1.3171296296296199E-3</v>
      </c>
      <c r="B24" s="136">
        <v>128</v>
      </c>
      <c r="C24" s="159">
        <v>1.21759259259259E-3</v>
      </c>
      <c r="D24">
        <f t="shared" si="0"/>
        <v>146</v>
      </c>
      <c r="H24" s="162">
        <v>1.60185185185185E-3</v>
      </c>
      <c r="I24" s="136">
        <v>128</v>
      </c>
      <c r="J24" s="159">
        <v>1.4259259259259301E-3</v>
      </c>
      <c r="K24" s="1">
        <v>147</v>
      </c>
      <c r="L24" s="160"/>
      <c r="O24" s="160" t="e">
        <f t="shared" si="2"/>
        <v>#N/A</v>
      </c>
    </row>
    <row r="25" spans="1:15" ht="18.75" x14ac:dyDescent="0.25">
      <c r="A25" s="159">
        <v>1.32291666666666E-3</v>
      </c>
      <c r="B25" s="136">
        <v>127</v>
      </c>
      <c r="C25" s="159">
        <v>1.21875E-3</v>
      </c>
      <c r="D25">
        <f t="shared" si="0"/>
        <v>145</v>
      </c>
      <c r="H25" s="162">
        <v>1.61111111111111E-3</v>
      </c>
      <c r="I25" s="136">
        <v>127</v>
      </c>
      <c r="J25" s="159">
        <v>1.4270833333333401E-3</v>
      </c>
      <c r="K25" s="1">
        <v>146</v>
      </c>
      <c r="L25" s="160"/>
      <c r="O25" s="160" t="e">
        <f t="shared" si="2"/>
        <v>#N/A</v>
      </c>
    </row>
    <row r="26" spans="1:15" ht="18.75" x14ac:dyDescent="0.25">
      <c r="A26" s="159">
        <v>1.3287037037037E-3</v>
      </c>
      <c r="B26" s="136">
        <v>126</v>
      </c>
      <c r="C26" s="159">
        <v>1.21990740740741E-3</v>
      </c>
      <c r="D26">
        <f t="shared" si="0"/>
        <v>145</v>
      </c>
      <c r="H26" s="162">
        <v>1.6203703703703701E-3</v>
      </c>
      <c r="I26" s="136">
        <v>126</v>
      </c>
      <c r="J26" s="159">
        <v>1.4282407407407501E-3</v>
      </c>
      <c r="K26" s="1">
        <v>146</v>
      </c>
      <c r="L26" s="160"/>
      <c r="O26" s="160" t="e">
        <f t="shared" si="2"/>
        <v>#N/A</v>
      </c>
    </row>
    <row r="27" spans="1:15" ht="18.75" x14ac:dyDescent="0.25">
      <c r="A27" s="159">
        <v>1.33449074074074E-3</v>
      </c>
      <c r="B27" s="136">
        <v>125</v>
      </c>
      <c r="C27" s="159">
        <v>1.22106481481481E-3</v>
      </c>
      <c r="D27">
        <f t="shared" si="0"/>
        <v>145</v>
      </c>
      <c r="H27" s="162">
        <v>1.62962962962963E-3</v>
      </c>
      <c r="I27" s="136">
        <v>125</v>
      </c>
      <c r="J27" s="159">
        <v>1.4293981481481499E-3</v>
      </c>
      <c r="K27" s="1">
        <v>146</v>
      </c>
      <c r="L27" s="160"/>
      <c r="O27" s="160" t="e">
        <f t="shared" si="2"/>
        <v>#N/A</v>
      </c>
    </row>
    <row r="28" spans="1:15" ht="18.75" x14ac:dyDescent="0.25">
      <c r="A28" s="159">
        <v>1.3402777777777701E-3</v>
      </c>
      <c r="B28" s="136">
        <v>124</v>
      </c>
      <c r="C28" s="159">
        <v>1.22222222222222E-3</v>
      </c>
      <c r="D28">
        <f t="shared" si="0"/>
        <v>145</v>
      </c>
      <c r="H28" s="162">
        <v>1.63888888888889E-3</v>
      </c>
      <c r="I28" s="136">
        <v>124</v>
      </c>
      <c r="J28" s="159">
        <v>1.4305555555555599E-3</v>
      </c>
      <c r="K28" s="1">
        <v>146</v>
      </c>
      <c r="L28" s="160"/>
      <c r="O28" s="160" t="e">
        <f t="shared" si="2"/>
        <v>#N/A</v>
      </c>
    </row>
    <row r="29" spans="1:15" ht="18.75" x14ac:dyDescent="0.25">
      <c r="A29" s="159">
        <v>1.3460648148148099E-3</v>
      </c>
      <c r="B29" s="136">
        <v>123</v>
      </c>
      <c r="C29" s="159">
        <v>1.22337962962963E-3</v>
      </c>
      <c r="D29">
        <f t="shared" si="0"/>
        <v>145</v>
      </c>
      <c r="H29" s="162">
        <v>1.6481481481481501E-3</v>
      </c>
      <c r="I29" s="136">
        <v>123</v>
      </c>
      <c r="J29" s="159">
        <v>1.4317129629629699E-3</v>
      </c>
      <c r="K29" s="1">
        <v>146</v>
      </c>
      <c r="L29" s="160"/>
      <c r="O29" s="160" t="e">
        <f t="shared" si="2"/>
        <v>#N/A</v>
      </c>
    </row>
    <row r="30" spans="1:15" ht="18.75" x14ac:dyDescent="0.25">
      <c r="A30" s="159">
        <v>1.35185185185184E-3</v>
      </c>
      <c r="B30" s="136">
        <v>122</v>
      </c>
      <c r="C30" s="159">
        <v>1.22453703703704E-3</v>
      </c>
      <c r="D30">
        <f t="shared" si="0"/>
        <v>144</v>
      </c>
      <c r="H30" s="162">
        <v>1.65740740740741E-3</v>
      </c>
      <c r="I30" s="136">
        <v>122</v>
      </c>
      <c r="J30" s="159">
        <v>1.4328703703703799E-3</v>
      </c>
      <c r="K30" s="1">
        <v>146</v>
      </c>
      <c r="L30" s="160"/>
      <c r="O30" s="160" t="e">
        <f t="shared" si="2"/>
        <v>#N/A</v>
      </c>
    </row>
    <row r="31" spans="1:15" ht="18.75" x14ac:dyDescent="0.25">
      <c r="A31" s="159">
        <v>1.35763888888888E-3</v>
      </c>
      <c r="B31" s="136">
        <v>121</v>
      </c>
      <c r="C31" s="159">
        <v>1.2256944444444401E-3</v>
      </c>
      <c r="D31">
        <f t="shared" si="0"/>
        <v>144</v>
      </c>
      <c r="H31" s="162">
        <v>1.66666666666667E-3</v>
      </c>
      <c r="I31" s="136">
        <v>121</v>
      </c>
      <c r="J31" s="159">
        <v>1.4340277777777799E-3</v>
      </c>
      <c r="K31" s="1">
        <v>146</v>
      </c>
      <c r="L31" s="160"/>
      <c r="O31" s="160" t="e">
        <f t="shared" si="2"/>
        <v>#N/A</v>
      </c>
    </row>
    <row r="32" spans="1:15" ht="18.75" x14ac:dyDescent="0.25">
      <c r="A32" s="159">
        <v>1.3634259259259201E-3</v>
      </c>
      <c r="B32" s="136">
        <v>120</v>
      </c>
      <c r="C32" s="159">
        <v>1.2268518518518501E-3</v>
      </c>
      <c r="D32">
        <f t="shared" si="0"/>
        <v>144</v>
      </c>
      <c r="H32" s="162">
        <v>1.6759259259259199E-3</v>
      </c>
      <c r="I32" s="136">
        <v>120</v>
      </c>
      <c r="J32" s="159">
        <v>1.4351851851851899E-3</v>
      </c>
      <c r="K32" s="1">
        <v>146</v>
      </c>
      <c r="L32" s="160"/>
      <c r="O32" s="160" t="e">
        <f t="shared" si="2"/>
        <v>#N/A</v>
      </c>
    </row>
    <row r="33" spans="1:15" ht="18.75" x14ac:dyDescent="0.25">
      <c r="A33" s="159">
        <v>1.3692129629629601E-3</v>
      </c>
      <c r="B33" s="136">
        <v>119</v>
      </c>
      <c r="C33" s="159">
        <v>1.2280092592592601E-3</v>
      </c>
      <c r="D33">
        <f t="shared" si="0"/>
        <v>144</v>
      </c>
      <c r="H33" s="162">
        <v>1.68518518518518E-3</v>
      </c>
      <c r="I33" s="136">
        <v>119</v>
      </c>
      <c r="J33" s="159">
        <v>1.4363425925925999E-3</v>
      </c>
      <c r="K33" s="1">
        <v>145</v>
      </c>
      <c r="L33" s="160"/>
      <c r="O33" s="160" t="e">
        <f t="shared" si="2"/>
        <v>#N/A</v>
      </c>
    </row>
    <row r="34" spans="1:15" ht="18.75" x14ac:dyDescent="0.25">
      <c r="A34" s="159">
        <v>1.3749999999999899E-3</v>
      </c>
      <c r="B34" s="136">
        <v>118</v>
      </c>
      <c r="C34" s="159">
        <v>1.2291666666666701E-3</v>
      </c>
      <c r="D34">
        <f t="shared" si="0"/>
        <v>144</v>
      </c>
      <c r="H34" s="162">
        <v>1.69444444444444E-3</v>
      </c>
      <c r="I34" s="136">
        <v>118</v>
      </c>
      <c r="J34" s="159">
        <v>1.43750000000001E-3</v>
      </c>
      <c r="K34" s="1">
        <v>145</v>
      </c>
      <c r="L34" s="160"/>
      <c r="O34" s="160" t="e">
        <f t="shared" si="2"/>
        <v>#N/A</v>
      </c>
    </row>
    <row r="35" spans="1:15" ht="18.75" x14ac:dyDescent="0.25">
      <c r="A35" s="159">
        <v>1.38078703703703E-3</v>
      </c>
      <c r="B35" s="136">
        <v>117</v>
      </c>
      <c r="C35" s="159">
        <v>1.230324074074074E-3</v>
      </c>
      <c r="D35">
        <f t="shared" si="0"/>
        <v>143</v>
      </c>
      <c r="H35" s="162">
        <v>1.7037037037036999E-3</v>
      </c>
      <c r="I35" s="136">
        <v>117</v>
      </c>
      <c r="J35" s="159">
        <v>1.43865740740741E-3</v>
      </c>
      <c r="K35" s="1">
        <v>145</v>
      </c>
      <c r="L35" s="160"/>
      <c r="O35" s="160" t="e">
        <f t="shared" si="2"/>
        <v>#N/A</v>
      </c>
    </row>
    <row r="36" spans="1:15" ht="18.75" x14ac:dyDescent="0.25">
      <c r="A36" s="159">
        <v>1.38657407407407E-3</v>
      </c>
      <c r="B36" s="136">
        <v>116</v>
      </c>
      <c r="C36" s="159">
        <v>1.2314814814814801E-3</v>
      </c>
      <c r="D36">
        <f t="shared" si="0"/>
        <v>143</v>
      </c>
      <c r="H36" s="162">
        <v>1.71296296296296E-3</v>
      </c>
      <c r="I36" s="136">
        <v>116</v>
      </c>
      <c r="J36" s="159">
        <v>1.43981481481482E-3</v>
      </c>
      <c r="K36" s="1">
        <v>145</v>
      </c>
      <c r="L36" s="160"/>
      <c r="O36" s="160" t="e">
        <f t="shared" si="2"/>
        <v>#N/A</v>
      </c>
    </row>
    <row r="37" spans="1:15" ht="18.75" x14ac:dyDescent="0.25">
      <c r="A37" s="159">
        <v>1.3923611111111001E-3</v>
      </c>
      <c r="B37" s="136">
        <v>115</v>
      </c>
      <c r="C37" s="159">
        <v>1.2326388888888901E-3</v>
      </c>
      <c r="D37">
        <f t="shared" si="0"/>
        <v>143</v>
      </c>
      <c r="H37" s="162">
        <v>1.72222222222222E-3</v>
      </c>
      <c r="I37" s="136">
        <v>115</v>
      </c>
      <c r="J37" s="159">
        <v>1.44097222222223E-3</v>
      </c>
      <c r="K37" s="1">
        <v>145</v>
      </c>
      <c r="L37" s="160"/>
      <c r="O37" s="160" t="e">
        <f t="shared" si="2"/>
        <v>#N/A</v>
      </c>
    </row>
    <row r="38" spans="1:15" ht="18.75" x14ac:dyDescent="0.25">
      <c r="A38" s="159">
        <v>1.3981481481481399E-3</v>
      </c>
      <c r="B38" s="136">
        <v>114</v>
      </c>
      <c r="C38" s="159">
        <v>1.2337962962963001E-3</v>
      </c>
      <c r="D38">
        <f t="shared" si="0"/>
        <v>143</v>
      </c>
      <c r="H38" s="162">
        <v>1.7314814814814799E-3</v>
      </c>
      <c r="I38" s="136">
        <v>114</v>
      </c>
      <c r="J38" s="159">
        <v>1.44212962962964E-3</v>
      </c>
      <c r="K38" s="1">
        <v>145</v>
      </c>
      <c r="L38" s="160"/>
      <c r="O38" s="160" t="e">
        <f t="shared" si="2"/>
        <v>#N/A</v>
      </c>
    </row>
    <row r="39" spans="1:15" ht="18.75" x14ac:dyDescent="0.25">
      <c r="A39" s="159">
        <v>1.4039351851851799E-3</v>
      </c>
      <c r="B39" s="136">
        <v>113</v>
      </c>
      <c r="C39" s="159">
        <v>1.2349537037036999E-3</v>
      </c>
      <c r="D39">
        <f t="shared" si="0"/>
        <v>143</v>
      </c>
      <c r="H39" s="162">
        <v>1.74074074074074E-3</v>
      </c>
      <c r="I39" s="136">
        <v>113</v>
      </c>
      <c r="J39" s="159">
        <v>1.44328703703704E-3</v>
      </c>
      <c r="K39" s="1">
        <v>145</v>
      </c>
      <c r="L39" s="160"/>
      <c r="O39" s="160" t="e">
        <f t="shared" si="2"/>
        <v>#N/A</v>
      </c>
    </row>
    <row r="40" spans="1:15" ht="18.75" x14ac:dyDescent="0.25">
      <c r="A40" s="159">
        <v>1.40972222222221E-3</v>
      </c>
      <c r="B40" s="136">
        <v>112</v>
      </c>
      <c r="C40" s="159">
        <v>1.2361111111111099E-3</v>
      </c>
      <c r="D40">
        <f t="shared" si="0"/>
        <v>142</v>
      </c>
      <c r="H40" s="162">
        <v>1.75E-3</v>
      </c>
      <c r="I40" s="136">
        <v>112</v>
      </c>
      <c r="J40" s="159">
        <v>1.44444444444445E-3</v>
      </c>
      <c r="K40" s="1">
        <v>145</v>
      </c>
      <c r="L40" s="160"/>
      <c r="O40" s="160" t="e">
        <f t="shared" si="2"/>
        <v>#N/A</v>
      </c>
    </row>
    <row r="41" spans="1:15" ht="18.75" x14ac:dyDescent="0.25">
      <c r="A41" s="159">
        <v>1.41550925925925E-3</v>
      </c>
      <c r="B41" s="136">
        <v>111</v>
      </c>
      <c r="C41" s="159">
        <v>1.2372685185185199E-3</v>
      </c>
      <c r="D41">
        <f t="shared" si="0"/>
        <v>142</v>
      </c>
      <c r="H41" s="162">
        <v>1.7592592592592601E-3</v>
      </c>
      <c r="I41" s="136">
        <v>111</v>
      </c>
      <c r="J41" s="159">
        <v>1.44560185185186E-3</v>
      </c>
      <c r="K41" s="1">
        <v>144</v>
      </c>
      <c r="L41" s="160"/>
      <c r="O41" s="160" t="e">
        <f t="shared" si="2"/>
        <v>#N/A</v>
      </c>
    </row>
    <row r="42" spans="1:15" ht="18.75" x14ac:dyDescent="0.25">
      <c r="A42" s="159">
        <v>1.4212962962962901E-3</v>
      </c>
      <c r="B42" s="136">
        <v>110</v>
      </c>
      <c r="C42" s="159">
        <v>1.2384259259259299E-3</v>
      </c>
      <c r="D42">
        <f t="shared" si="0"/>
        <v>142</v>
      </c>
      <c r="H42" s="162">
        <v>1.76851851851852E-3</v>
      </c>
      <c r="I42" s="136">
        <v>110</v>
      </c>
      <c r="J42" s="159">
        <v>1.44675925925927E-3</v>
      </c>
      <c r="K42" s="1">
        <v>144</v>
      </c>
      <c r="L42" s="160"/>
      <c r="O42" s="160" t="e">
        <f t="shared" si="2"/>
        <v>#N/A</v>
      </c>
    </row>
    <row r="43" spans="1:15" ht="18.75" x14ac:dyDescent="0.25">
      <c r="A43" s="159">
        <v>1.4270833333333199E-3</v>
      </c>
      <c r="B43" s="136">
        <v>109</v>
      </c>
      <c r="C43" s="159">
        <v>1.23958333333333E-3</v>
      </c>
      <c r="D43">
        <f t="shared" si="0"/>
        <v>142</v>
      </c>
      <c r="H43" s="162">
        <v>1.77777777777778E-3</v>
      </c>
      <c r="I43" s="136">
        <v>109</v>
      </c>
      <c r="J43" s="159">
        <v>1.44791666666668E-3</v>
      </c>
      <c r="K43" s="1">
        <v>144</v>
      </c>
      <c r="L43" s="160"/>
      <c r="O43" s="160" t="e">
        <f t="shared" si="2"/>
        <v>#N/A</v>
      </c>
    </row>
    <row r="44" spans="1:15" ht="18.75" x14ac:dyDescent="0.25">
      <c r="A44" s="159">
        <v>1.43287037037036E-3</v>
      </c>
      <c r="B44" s="136">
        <v>108</v>
      </c>
      <c r="C44" s="159">
        <v>1.24074074074074E-3</v>
      </c>
      <c r="D44">
        <f t="shared" si="0"/>
        <v>142</v>
      </c>
      <c r="H44" s="162">
        <v>1.7870370370370299E-3</v>
      </c>
      <c r="I44" s="136">
        <v>108</v>
      </c>
      <c r="J44" s="159">
        <v>1.4490740740740801E-3</v>
      </c>
      <c r="K44" s="1">
        <v>144</v>
      </c>
      <c r="L44" s="160"/>
      <c r="O44" s="160" t="e">
        <f t="shared" si="2"/>
        <v>#N/A</v>
      </c>
    </row>
    <row r="45" spans="1:15" ht="18.75" x14ac:dyDescent="0.25">
      <c r="A45" s="159">
        <v>1.4386574074074E-3</v>
      </c>
      <c r="B45" s="136">
        <v>107</v>
      </c>
      <c r="C45" s="159">
        <v>1.24189814814815E-3</v>
      </c>
      <c r="D45">
        <f t="shared" si="0"/>
        <v>141</v>
      </c>
      <c r="H45" s="162">
        <v>1.79629629629629E-3</v>
      </c>
      <c r="I45" s="136">
        <v>107</v>
      </c>
      <c r="J45" s="159">
        <v>1.4502314814814901E-3</v>
      </c>
      <c r="K45" s="1">
        <v>144</v>
      </c>
      <c r="L45" s="160"/>
      <c r="O45" s="160" t="e">
        <f t="shared" si="2"/>
        <v>#N/A</v>
      </c>
    </row>
    <row r="46" spans="1:15" ht="18.75" x14ac:dyDescent="0.25">
      <c r="A46" s="159">
        <v>1.4444444444444301E-3</v>
      </c>
      <c r="B46" s="136">
        <v>106</v>
      </c>
      <c r="C46" s="159">
        <v>1.24305555555556E-3</v>
      </c>
      <c r="D46">
        <f t="shared" si="0"/>
        <v>141</v>
      </c>
      <c r="H46" s="162">
        <v>1.8055555555555501E-3</v>
      </c>
      <c r="I46" s="136">
        <v>106</v>
      </c>
      <c r="J46" s="159">
        <v>1.4513888888889001E-3</v>
      </c>
      <c r="K46" s="1">
        <v>144</v>
      </c>
      <c r="L46" s="160"/>
      <c r="O46" s="160" t="e">
        <f t="shared" si="2"/>
        <v>#N/A</v>
      </c>
    </row>
    <row r="47" spans="1:15" ht="18.75" x14ac:dyDescent="0.25">
      <c r="A47" s="159">
        <v>1.4502314814814701E-3</v>
      </c>
      <c r="B47" s="136">
        <v>105</v>
      </c>
      <c r="C47" s="159">
        <v>1.24421296296296E-3</v>
      </c>
      <c r="D47">
        <f t="shared" si="0"/>
        <v>141</v>
      </c>
      <c r="H47" s="162">
        <v>1.8148148148148099E-3</v>
      </c>
      <c r="I47" s="136">
        <v>105</v>
      </c>
      <c r="J47" s="159">
        <v>1.4525462962963101E-3</v>
      </c>
      <c r="K47" s="1">
        <v>144</v>
      </c>
      <c r="L47" s="160"/>
      <c r="O47" s="160" t="e">
        <f t="shared" si="2"/>
        <v>#N/A</v>
      </c>
    </row>
    <row r="48" spans="1:15" ht="18.75" x14ac:dyDescent="0.25">
      <c r="A48" s="159">
        <v>1.4560185185185099E-3</v>
      </c>
      <c r="B48" s="136">
        <v>104</v>
      </c>
      <c r="C48" s="159">
        <v>1.24537037037037E-3</v>
      </c>
      <c r="D48">
        <f t="shared" si="0"/>
        <v>141</v>
      </c>
      <c r="H48" s="162">
        <v>1.82407407407407E-3</v>
      </c>
      <c r="I48" s="136">
        <v>104</v>
      </c>
      <c r="J48" s="159">
        <v>1.4537037037037101E-3</v>
      </c>
      <c r="K48" s="1">
        <v>144</v>
      </c>
      <c r="L48" s="160"/>
      <c r="O48" s="160" t="e">
        <f t="shared" si="2"/>
        <v>#N/A</v>
      </c>
    </row>
    <row r="49" spans="1:15" ht="18.75" x14ac:dyDescent="0.25">
      <c r="A49" s="159">
        <v>1.46180555555554E-3</v>
      </c>
      <c r="B49" s="136">
        <v>103</v>
      </c>
      <c r="C49" s="159">
        <v>1.24652777777778E-3</v>
      </c>
      <c r="D49">
        <f t="shared" si="0"/>
        <v>141</v>
      </c>
      <c r="H49" s="162">
        <v>1.83333333333333E-3</v>
      </c>
      <c r="I49" s="136">
        <v>103</v>
      </c>
      <c r="J49" s="159">
        <v>1.4548611111111201E-3</v>
      </c>
      <c r="K49" s="1">
        <v>143</v>
      </c>
      <c r="L49" s="160"/>
      <c r="O49" s="160" t="e">
        <f t="shared" si="2"/>
        <v>#N/A</v>
      </c>
    </row>
    <row r="50" spans="1:15" ht="18.75" x14ac:dyDescent="0.25">
      <c r="A50" s="159">
        <v>1.46759259259258E-3</v>
      </c>
      <c r="B50" s="136">
        <v>102</v>
      </c>
      <c r="C50" s="159">
        <v>1.24768518518518E-3</v>
      </c>
      <c r="D50">
        <f t="shared" si="0"/>
        <v>140</v>
      </c>
      <c r="H50" s="162">
        <v>1.8425925925925899E-3</v>
      </c>
      <c r="I50" s="136">
        <v>102</v>
      </c>
      <c r="J50" s="159">
        <v>1.4560185185185301E-3</v>
      </c>
      <c r="K50" s="1">
        <v>143</v>
      </c>
      <c r="L50" s="160"/>
      <c r="O50" s="160" t="e">
        <f t="shared" si="2"/>
        <v>#N/A</v>
      </c>
    </row>
    <row r="51" spans="1:15" ht="18.75" x14ac:dyDescent="0.25">
      <c r="A51" s="159">
        <v>1.4733796296296201E-3</v>
      </c>
      <c r="B51" s="136">
        <v>101</v>
      </c>
      <c r="C51" s="159">
        <v>1.24884259259259E-3</v>
      </c>
      <c r="D51">
        <f t="shared" si="0"/>
        <v>140</v>
      </c>
      <c r="H51" s="162">
        <v>1.85185185185185E-3</v>
      </c>
      <c r="I51" s="136">
        <v>101</v>
      </c>
      <c r="J51" s="159">
        <v>1.4571759259259401E-3</v>
      </c>
      <c r="K51" s="1">
        <v>143</v>
      </c>
      <c r="L51" s="160"/>
      <c r="O51" s="160" t="e">
        <f t="shared" si="2"/>
        <v>#N/A</v>
      </c>
    </row>
    <row r="52" spans="1:15" ht="18.75" x14ac:dyDescent="0.25">
      <c r="A52" s="159">
        <v>1.4791666666666499E-3</v>
      </c>
      <c r="B52" s="136">
        <v>100</v>
      </c>
      <c r="C52" s="159">
        <v>1.25E-3</v>
      </c>
      <c r="D52">
        <f t="shared" si="0"/>
        <v>140</v>
      </c>
      <c r="H52" s="162">
        <v>1.86111111111111E-3</v>
      </c>
      <c r="I52" s="136">
        <v>100</v>
      </c>
      <c r="J52" s="159">
        <v>1.4583333333333399E-3</v>
      </c>
      <c r="K52" s="1">
        <v>143</v>
      </c>
      <c r="L52" s="160"/>
      <c r="O52" s="160" t="e">
        <f t="shared" si="2"/>
        <v>#N/A</v>
      </c>
    </row>
    <row r="53" spans="1:15" ht="18.75" x14ac:dyDescent="0.25">
      <c r="A53" s="159">
        <v>1.4849537037036899E-3</v>
      </c>
      <c r="B53" s="136">
        <v>99</v>
      </c>
      <c r="C53" s="159">
        <v>1.25115740740741E-3</v>
      </c>
      <c r="D53">
        <f t="shared" si="0"/>
        <v>140</v>
      </c>
      <c r="H53" s="162">
        <v>1.8703703703703699E-3</v>
      </c>
      <c r="I53" s="136">
        <v>99</v>
      </c>
      <c r="J53" s="159">
        <v>1.4594907407407499E-3</v>
      </c>
      <c r="K53" s="1">
        <v>143</v>
      </c>
      <c r="L53" s="160"/>
      <c r="O53" s="160" t="e">
        <f t="shared" si="2"/>
        <v>#N/A</v>
      </c>
    </row>
    <row r="54" spans="1:15" ht="18.75" x14ac:dyDescent="0.25">
      <c r="A54" s="159">
        <v>1.49074074074073E-3</v>
      </c>
      <c r="B54" s="136">
        <v>98</v>
      </c>
      <c r="C54" s="159">
        <v>1.2523148148148101E-3</v>
      </c>
      <c r="D54">
        <f t="shared" si="0"/>
        <v>140</v>
      </c>
      <c r="H54" s="162">
        <v>1.87962962962963E-3</v>
      </c>
      <c r="I54" s="136">
        <v>98</v>
      </c>
      <c r="J54" s="159">
        <v>1.4606481481481599E-3</v>
      </c>
      <c r="K54" s="1">
        <v>143</v>
      </c>
      <c r="L54" s="160"/>
      <c r="O54" s="160" t="e">
        <f t="shared" si="2"/>
        <v>#N/A</v>
      </c>
    </row>
    <row r="55" spans="1:15" ht="18.75" x14ac:dyDescent="0.25">
      <c r="A55" s="159">
        <v>1.49652777777777E-3</v>
      </c>
      <c r="B55" s="136">
        <v>97</v>
      </c>
      <c r="C55" s="159">
        <v>1.2534722222222201E-3</v>
      </c>
      <c r="D55">
        <f t="shared" si="0"/>
        <v>139</v>
      </c>
      <c r="H55" s="162">
        <v>1.88888888888889E-3</v>
      </c>
      <c r="I55" s="136">
        <v>97</v>
      </c>
      <c r="J55" s="159">
        <v>1.4618055555555699E-3</v>
      </c>
      <c r="K55" s="1">
        <v>143</v>
      </c>
      <c r="L55" s="160"/>
      <c r="O55" s="160" t="e">
        <f t="shared" si="2"/>
        <v>#N/A</v>
      </c>
    </row>
    <row r="56" spans="1:15" ht="18.75" x14ac:dyDescent="0.25">
      <c r="A56" s="159">
        <v>1.5023148148148001E-3</v>
      </c>
      <c r="B56" s="136">
        <v>96</v>
      </c>
      <c r="C56" s="159">
        <v>1.2546296296296301E-3</v>
      </c>
      <c r="D56">
        <f t="shared" si="0"/>
        <v>139</v>
      </c>
      <c r="H56" s="162">
        <v>1.8981481481481501E-3</v>
      </c>
      <c r="I56" s="136">
        <v>96</v>
      </c>
      <c r="J56" s="159">
        <v>1.4629629629629699E-3</v>
      </c>
      <c r="K56" s="1">
        <v>143</v>
      </c>
      <c r="L56" s="160"/>
      <c r="O56" s="160" t="e">
        <f t="shared" si="2"/>
        <v>#N/A</v>
      </c>
    </row>
    <row r="57" spans="1:15" ht="18.75" x14ac:dyDescent="0.25">
      <c r="A57" s="159">
        <v>1.5081018518518399E-3</v>
      </c>
      <c r="B57" s="136">
        <v>95</v>
      </c>
      <c r="C57" s="159">
        <v>1.2557870370370401E-3</v>
      </c>
      <c r="D57">
        <f t="shared" si="0"/>
        <v>139</v>
      </c>
      <c r="H57" s="162">
        <v>1.9074074074074E-3</v>
      </c>
      <c r="I57" s="136">
        <v>95</v>
      </c>
      <c r="J57" s="159">
        <v>1.4641203703703799E-3</v>
      </c>
      <c r="K57" s="1">
        <v>142</v>
      </c>
      <c r="L57" s="160"/>
      <c r="O57" s="160" t="e">
        <f t="shared" si="2"/>
        <v>#N/A</v>
      </c>
    </row>
    <row r="58" spans="1:15" ht="18.75" x14ac:dyDescent="0.25">
      <c r="A58" s="159">
        <v>1.51388888888887E-3</v>
      </c>
      <c r="B58" s="136">
        <v>94</v>
      </c>
      <c r="C58" s="159">
        <v>1.2569444444444401E-3</v>
      </c>
      <c r="D58">
        <f t="shared" si="0"/>
        <v>139</v>
      </c>
      <c r="H58" s="162">
        <v>1.9166666666666601E-3</v>
      </c>
      <c r="I58" s="136">
        <v>94</v>
      </c>
      <c r="J58" s="159">
        <v>1.4652777777777899E-3</v>
      </c>
      <c r="K58" s="1">
        <v>142</v>
      </c>
      <c r="L58" s="160"/>
      <c r="O58" s="160" t="e">
        <f t="shared" si="2"/>
        <v>#N/A</v>
      </c>
    </row>
    <row r="59" spans="1:15" ht="18.75" x14ac:dyDescent="0.25">
      <c r="A59" s="159">
        <v>1.51967592592591E-3</v>
      </c>
      <c r="B59" s="136">
        <v>93</v>
      </c>
      <c r="C59" s="159">
        <v>1.2581018518518501E-3</v>
      </c>
      <c r="D59">
        <f t="shared" si="0"/>
        <v>139</v>
      </c>
      <c r="H59" s="162">
        <v>1.9259259259259199E-3</v>
      </c>
      <c r="I59" s="136">
        <v>93</v>
      </c>
      <c r="J59" s="159">
        <v>1.4664351851851999E-3</v>
      </c>
      <c r="K59" s="1">
        <v>142</v>
      </c>
      <c r="L59" s="160"/>
      <c r="O59" s="160" t="e">
        <f t="shared" si="2"/>
        <v>#N/A</v>
      </c>
    </row>
    <row r="60" spans="1:15" ht="18.75" x14ac:dyDescent="0.25">
      <c r="A60" s="159">
        <v>1.52546296296295E-3</v>
      </c>
      <c r="B60" s="136">
        <v>92</v>
      </c>
      <c r="C60" s="159">
        <v>1.2592592592592601E-3</v>
      </c>
      <c r="D60">
        <f t="shared" si="0"/>
        <v>138</v>
      </c>
      <c r="H60" s="162">
        <v>1.93518518518518E-3</v>
      </c>
      <c r="I60" s="136">
        <v>92</v>
      </c>
      <c r="J60" s="159">
        <v>1.4675925925926E-3</v>
      </c>
      <c r="K60" s="1">
        <v>142</v>
      </c>
      <c r="L60" s="160"/>
      <c r="O60" s="160" t="e">
        <f t="shared" si="2"/>
        <v>#N/A</v>
      </c>
    </row>
    <row r="61" spans="1:15" ht="18.75" x14ac:dyDescent="0.25">
      <c r="A61" s="159">
        <v>1.5312499999999901E-3</v>
      </c>
      <c r="B61" s="136">
        <v>91</v>
      </c>
      <c r="C61" s="159">
        <v>1.2604166666666701E-3</v>
      </c>
      <c r="D61">
        <f t="shared" si="0"/>
        <v>138</v>
      </c>
      <c r="H61" s="162">
        <v>1.9444444444444401E-3</v>
      </c>
      <c r="I61" s="136">
        <v>91</v>
      </c>
      <c r="J61" s="159">
        <v>1.46875000000001E-3</v>
      </c>
      <c r="K61" s="1">
        <v>142</v>
      </c>
      <c r="L61" s="160"/>
      <c r="O61" s="160" t="e">
        <f t="shared" si="2"/>
        <v>#N/A</v>
      </c>
    </row>
    <row r="62" spans="1:15" ht="18.75" x14ac:dyDescent="0.25">
      <c r="A62" s="159">
        <v>1.5370370370370199E-3</v>
      </c>
      <c r="B62" s="136">
        <v>90</v>
      </c>
      <c r="C62" s="159">
        <v>1.2615740740740699E-3</v>
      </c>
      <c r="D62">
        <f t="shared" si="0"/>
        <v>138</v>
      </c>
      <c r="H62" s="162">
        <v>1.9537037037037001E-3</v>
      </c>
      <c r="I62" s="136">
        <v>90</v>
      </c>
      <c r="J62" s="159">
        <v>1.46990740740742E-3</v>
      </c>
      <c r="K62" s="1">
        <v>142</v>
      </c>
      <c r="L62" s="160"/>
      <c r="O62" s="160" t="e">
        <f t="shared" si="2"/>
        <v>#N/A</v>
      </c>
    </row>
    <row r="63" spans="1:15" ht="18.75" x14ac:dyDescent="0.25">
      <c r="A63" s="159">
        <v>1.54282407407406E-3</v>
      </c>
      <c r="B63" s="136">
        <v>89</v>
      </c>
      <c r="C63" s="159">
        <v>1.2627314814814799E-3</v>
      </c>
      <c r="D63">
        <f t="shared" si="0"/>
        <v>138</v>
      </c>
      <c r="H63" s="162">
        <v>1.9629629629629602E-3</v>
      </c>
      <c r="I63" s="136">
        <v>89</v>
      </c>
      <c r="J63" s="159">
        <v>1.47106481481483E-3</v>
      </c>
      <c r="K63" s="1">
        <v>142</v>
      </c>
      <c r="L63" s="160"/>
      <c r="O63" s="160" t="e">
        <f t="shared" si="2"/>
        <v>#N/A</v>
      </c>
    </row>
    <row r="64" spans="1:15" ht="18.75" x14ac:dyDescent="0.25">
      <c r="A64" s="159">
        <v>1.5486111111111E-3</v>
      </c>
      <c r="B64" s="136">
        <v>88</v>
      </c>
      <c r="C64" s="159">
        <v>1.2638888888888899E-3</v>
      </c>
      <c r="D64">
        <f t="shared" si="0"/>
        <v>138</v>
      </c>
      <c r="H64" s="162">
        <v>1.9722222222222198E-3</v>
      </c>
      <c r="I64" s="136">
        <v>88</v>
      </c>
      <c r="J64" s="159">
        <v>1.47222222222224E-3</v>
      </c>
      <c r="K64" s="1">
        <v>142</v>
      </c>
      <c r="L64" s="160"/>
      <c r="O64" s="160" t="e">
        <f t="shared" si="2"/>
        <v>#N/A</v>
      </c>
    </row>
    <row r="65" spans="1:15" ht="18.75" x14ac:dyDescent="0.25">
      <c r="A65" s="159">
        <v>1.5543981481481301E-3</v>
      </c>
      <c r="B65" s="136">
        <v>87</v>
      </c>
      <c r="C65" s="159">
        <v>1.2650462962962999E-3</v>
      </c>
      <c r="D65">
        <f t="shared" si="0"/>
        <v>137</v>
      </c>
      <c r="H65" s="162">
        <v>1.9814814814814799E-3</v>
      </c>
      <c r="I65" s="136">
        <v>87</v>
      </c>
      <c r="J65" s="159">
        <v>1.47337962962964E-3</v>
      </c>
      <c r="K65" s="1">
        <v>141</v>
      </c>
      <c r="L65" s="160"/>
      <c r="O65" s="160" t="e">
        <f t="shared" si="2"/>
        <v>#N/A</v>
      </c>
    </row>
    <row r="66" spans="1:15" ht="18.75" x14ac:dyDescent="0.25">
      <c r="A66" s="159">
        <v>1.5601851851851701E-3</v>
      </c>
      <c r="B66" s="136">
        <v>86</v>
      </c>
      <c r="C66" s="159">
        <v>1.2662037037036999E-3</v>
      </c>
      <c r="D66">
        <f t="shared" si="0"/>
        <v>137</v>
      </c>
      <c r="H66" s="162">
        <v>1.99074074074074E-3</v>
      </c>
      <c r="I66" s="136">
        <v>86</v>
      </c>
      <c r="J66" s="159">
        <v>1.47453703703705E-3</v>
      </c>
      <c r="K66" s="1">
        <v>141</v>
      </c>
      <c r="L66" s="160"/>
      <c r="O66" s="160" t="e">
        <f t="shared" si="2"/>
        <v>#N/A</v>
      </c>
    </row>
    <row r="67" spans="1:15" ht="18.75" x14ac:dyDescent="0.25">
      <c r="A67" s="159">
        <v>1.5659722222222099E-3</v>
      </c>
      <c r="B67" s="136">
        <v>85</v>
      </c>
      <c r="C67" s="159">
        <v>1.2673611111111099E-3</v>
      </c>
      <c r="D67">
        <f t="shared" ref="D67:D130" si="3">VLOOKUP(C67,$A$2:$B$151,2)</f>
        <v>137</v>
      </c>
      <c r="H67" s="162">
        <v>2E-3</v>
      </c>
      <c r="I67" s="136">
        <v>85</v>
      </c>
      <c r="J67" s="159">
        <v>1.47569444444446E-3</v>
      </c>
      <c r="K67" s="1">
        <v>141</v>
      </c>
      <c r="L67" s="160"/>
      <c r="O67" s="160" t="e">
        <f t="shared" ref="O67:O130" si="4">VLOOKUP(N67,$J$2:$K$1192,2,1)</f>
        <v>#N/A</v>
      </c>
    </row>
    <row r="68" spans="1:15" ht="18.75" x14ac:dyDescent="0.25">
      <c r="A68" s="159">
        <v>1.57175925925924E-3</v>
      </c>
      <c r="B68" s="136">
        <v>84</v>
      </c>
      <c r="C68" s="159">
        <v>1.26851851851852E-3</v>
      </c>
      <c r="D68">
        <f t="shared" si="3"/>
        <v>137</v>
      </c>
      <c r="H68" s="162">
        <v>2.0092592592592601E-3</v>
      </c>
      <c r="I68" s="136">
        <v>84</v>
      </c>
      <c r="J68" s="159">
        <v>1.47685185185187E-3</v>
      </c>
      <c r="K68" s="1">
        <v>141</v>
      </c>
      <c r="L68" s="160"/>
      <c r="O68" s="160" t="e">
        <f t="shared" si="4"/>
        <v>#N/A</v>
      </c>
    </row>
    <row r="69" spans="1:15" ht="18.75" x14ac:dyDescent="0.25">
      <c r="A69" s="159">
        <v>1.57754629629628E-3</v>
      </c>
      <c r="B69" s="136">
        <v>83</v>
      </c>
      <c r="C69" s="159">
        <v>1.26967592592593E-3</v>
      </c>
      <c r="D69">
        <f t="shared" si="3"/>
        <v>137</v>
      </c>
      <c r="H69" s="162">
        <v>2.0185185185185102E-3</v>
      </c>
      <c r="I69" s="136">
        <v>83</v>
      </c>
      <c r="J69" s="159">
        <v>1.47800925925927E-3</v>
      </c>
      <c r="K69" s="1">
        <v>141</v>
      </c>
      <c r="L69" s="160"/>
      <c r="O69" s="160" t="e">
        <f t="shared" si="4"/>
        <v>#N/A</v>
      </c>
    </row>
    <row r="70" spans="1:15" ht="18.75" x14ac:dyDescent="0.25">
      <c r="A70" s="159">
        <v>1.5833333333333201E-3</v>
      </c>
      <c r="B70" s="136">
        <v>82</v>
      </c>
      <c r="C70" s="159">
        <v>1.27083333333333E-3</v>
      </c>
      <c r="D70">
        <f t="shared" si="3"/>
        <v>136</v>
      </c>
      <c r="H70" s="162">
        <v>2.0277777777777698E-3</v>
      </c>
      <c r="I70" s="136">
        <v>82</v>
      </c>
      <c r="J70" s="159">
        <v>1.4791666666666801E-3</v>
      </c>
      <c r="K70" s="1">
        <v>141</v>
      </c>
      <c r="L70" s="160"/>
      <c r="O70" s="160" t="e">
        <f t="shared" si="4"/>
        <v>#N/A</v>
      </c>
    </row>
    <row r="71" spans="1:15" ht="18.75" x14ac:dyDescent="0.25">
      <c r="A71" s="159">
        <v>1.5891203703703499E-3</v>
      </c>
      <c r="B71" s="136">
        <v>81</v>
      </c>
      <c r="C71" s="159">
        <v>1.27199074074074E-3</v>
      </c>
      <c r="D71">
        <f t="shared" si="3"/>
        <v>136</v>
      </c>
      <c r="H71" s="162">
        <v>2.0370370370370299E-3</v>
      </c>
      <c r="I71" s="136">
        <v>81</v>
      </c>
      <c r="J71" s="159">
        <v>1.4803240740740901E-3</v>
      </c>
      <c r="K71" s="1">
        <v>141</v>
      </c>
      <c r="L71" s="160"/>
      <c r="O71" s="160" t="e">
        <f t="shared" si="4"/>
        <v>#N/A</v>
      </c>
    </row>
    <row r="72" spans="1:15" ht="18.75" x14ac:dyDescent="0.25">
      <c r="A72" s="159">
        <v>1.59490740740739E-3</v>
      </c>
      <c r="B72" s="136">
        <v>80</v>
      </c>
      <c r="C72" s="159">
        <v>1.27314814814815E-3</v>
      </c>
      <c r="D72">
        <f t="shared" si="3"/>
        <v>136</v>
      </c>
      <c r="H72" s="162">
        <v>2.04629629629629E-3</v>
      </c>
      <c r="I72" s="136">
        <v>80</v>
      </c>
      <c r="J72" s="159">
        <v>1.4814814814815001E-3</v>
      </c>
      <c r="K72" s="1">
        <v>141</v>
      </c>
      <c r="L72" s="160"/>
      <c r="O72" s="160" t="e">
        <f t="shared" si="4"/>
        <v>#N/A</v>
      </c>
    </row>
    <row r="73" spans="1:15" ht="18.75" x14ac:dyDescent="0.25">
      <c r="A73" s="159">
        <v>1.60069444444443E-3</v>
      </c>
      <c r="B73" s="136">
        <v>79</v>
      </c>
      <c r="C73" s="159">
        <v>1.27430555555556E-3</v>
      </c>
      <c r="D73">
        <f t="shared" si="3"/>
        <v>136</v>
      </c>
      <c r="H73" s="162">
        <v>2.0555555555555501E-3</v>
      </c>
      <c r="I73" s="136">
        <v>79</v>
      </c>
      <c r="J73" s="159">
        <v>1.4826388888889001E-3</v>
      </c>
      <c r="K73" s="1">
        <v>140</v>
      </c>
      <c r="L73" s="160"/>
      <c r="O73" s="160" t="e">
        <f t="shared" si="4"/>
        <v>#N/A</v>
      </c>
    </row>
    <row r="74" spans="1:15" ht="18.75" x14ac:dyDescent="0.25">
      <c r="A74" s="159">
        <v>1.6064814814814601E-3</v>
      </c>
      <c r="B74" s="136">
        <v>78</v>
      </c>
      <c r="C74" s="159">
        <v>1.27546296296296E-3</v>
      </c>
      <c r="D74">
        <f t="shared" si="3"/>
        <v>136</v>
      </c>
      <c r="H74" s="162">
        <v>2.0648148148148101E-3</v>
      </c>
      <c r="I74" s="136">
        <v>78</v>
      </c>
      <c r="J74" s="159">
        <v>1.4837962962963101E-3</v>
      </c>
      <c r="K74" s="1">
        <v>140</v>
      </c>
      <c r="L74" s="160"/>
      <c r="O74" s="160" t="e">
        <f t="shared" si="4"/>
        <v>#N/A</v>
      </c>
    </row>
    <row r="75" spans="1:15" ht="18.75" x14ac:dyDescent="0.25">
      <c r="A75" s="159">
        <v>1.6122685185185001E-3</v>
      </c>
      <c r="B75" s="136">
        <v>77</v>
      </c>
      <c r="C75" s="159">
        <v>1.27662037037037E-3</v>
      </c>
      <c r="D75">
        <f t="shared" si="3"/>
        <v>135</v>
      </c>
      <c r="H75" s="162">
        <v>2.0740740740740702E-3</v>
      </c>
      <c r="I75" s="136">
        <v>77</v>
      </c>
      <c r="J75" s="159">
        <v>1.4849537037037201E-3</v>
      </c>
      <c r="K75" s="1">
        <v>140</v>
      </c>
      <c r="L75" s="160"/>
      <c r="O75" s="160" t="e">
        <f t="shared" si="4"/>
        <v>#N/A</v>
      </c>
    </row>
    <row r="76" spans="1:15" ht="18.75" x14ac:dyDescent="0.25">
      <c r="A76" s="159">
        <v>1.6180555555555399E-3</v>
      </c>
      <c r="B76" s="136">
        <v>76</v>
      </c>
      <c r="C76" s="159">
        <v>1.27777777777778E-3</v>
      </c>
      <c r="D76">
        <f t="shared" si="3"/>
        <v>135</v>
      </c>
      <c r="H76" s="162">
        <v>2.0833333333333298E-3</v>
      </c>
      <c r="I76" s="136">
        <v>76</v>
      </c>
      <c r="J76" s="159">
        <v>1.4861111111111301E-3</v>
      </c>
      <c r="K76" s="1">
        <v>140</v>
      </c>
      <c r="L76" s="160"/>
      <c r="O76" s="160" t="e">
        <f t="shared" si="4"/>
        <v>#N/A</v>
      </c>
    </row>
    <row r="77" spans="1:15" ht="18.75" x14ac:dyDescent="0.25">
      <c r="A77" s="159">
        <v>1.62384259259257E-3</v>
      </c>
      <c r="B77" s="136">
        <v>75</v>
      </c>
      <c r="C77" s="159">
        <v>1.27893518518518E-3</v>
      </c>
      <c r="D77">
        <f t="shared" si="3"/>
        <v>135</v>
      </c>
      <c r="H77" s="162">
        <v>2.0925925925925899E-3</v>
      </c>
      <c r="I77" s="136">
        <v>75</v>
      </c>
      <c r="J77" s="159">
        <v>1.4872685185185299E-3</v>
      </c>
      <c r="K77" s="1">
        <v>140</v>
      </c>
      <c r="L77" s="160"/>
      <c r="O77" s="160" t="e">
        <f t="shared" si="4"/>
        <v>#N/A</v>
      </c>
    </row>
    <row r="78" spans="1:15" ht="18.75" x14ac:dyDescent="0.25">
      <c r="A78" s="159">
        <v>1.62962962962961E-3</v>
      </c>
      <c r="B78" s="136">
        <v>74</v>
      </c>
      <c r="C78" s="159">
        <v>1.2800925925925901E-3</v>
      </c>
      <c r="D78">
        <f t="shared" si="3"/>
        <v>135</v>
      </c>
      <c r="H78" s="162">
        <v>2.10185185185185E-3</v>
      </c>
      <c r="I78" s="136">
        <v>74</v>
      </c>
      <c r="J78" s="159">
        <v>1.4884259259259399E-3</v>
      </c>
      <c r="K78" s="1">
        <v>140</v>
      </c>
      <c r="L78" s="160"/>
      <c r="O78" s="160" t="e">
        <f t="shared" si="4"/>
        <v>#N/A</v>
      </c>
    </row>
    <row r="79" spans="1:15" ht="18.75" x14ac:dyDescent="0.25">
      <c r="A79" s="159">
        <v>1.63541666666665E-3</v>
      </c>
      <c r="B79" s="136">
        <v>73</v>
      </c>
      <c r="C79" s="159">
        <v>1.2812500000000001E-3</v>
      </c>
      <c r="D79">
        <f t="shared" si="3"/>
        <v>135</v>
      </c>
      <c r="H79" s="162">
        <v>2.11111111111111E-3</v>
      </c>
      <c r="I79" s="136">
        <v>73</v>
      </c>
      <c r="J79" s="159">
        <v>1.4895833333333499E-3</v>
      </c>
      <c r="K79" s="1">
        <v>140</v>
      </c>
      <c r="L79" s="160"/>
      <c r="O79" s="160" t="e">
        <f t="shared" si="4"/>
        <v>#N/A</v>
      </c>
    </row>
    <row r="80" spans="1:15" ht="18.75" x14ac:dyDescent="0.25">
      <c r="A80" s="159">
        <v>1.6412037037036799E-3</v>
      </c>
      <c r="B80" s="136">
        <v>72</v>
      </c>
      <c r="C80" s="159">
        <v>1.2824074074074101E-3</v>
      </c>
      <c r="D80">
        <f t="shared" si="3"/>
        <v>134</v>
      </c>
      <c r="H80" s="162">
        <v>2.1203703703703701E-3</v>
      </c>
      <c r="I80" s="137">
        <v>72</v>
      </c>
      <c r="J80" s="159">
        <v>1.4907407407407599E-3</v>
      </c>
      <c r="K80" s="1">
        <v>140</v>
      </c>
      <c r="L80" s="160"/>
      <c r="O80" s="160" t="e">
        <f t="shared" si="4"/>
        <v>#N/A</v>
      </c>
    </row>
    <row r="81" spans="1:15" ht="18.75" x14ac:dyDescent="0.25">
      <c r="A81" s="159">
        <v>1.6469907407407199E-3</v>
      </c>
      <c r="B81" s="136">
        <v>71</v>
      </c>
      <c r="C81" s="159">
        <v>1.2835648148148101E-3</v>
      </c>
      <c r="D81">
        <f t="shared" si="3"/>
        <v>134</v>
      </c>
      <c r="H81" s="162">
        <v>2.1296296296296302E-3</v>
      </c>
      <c r="I81" s="136">
        <v>71</v>
      </c>
      <c r="J81" s="159">
        <v>1.4918981481481599E-3</v>
      </c>
      <c r="K81" s="1">
        <v>139</v>
      </c>
      <c r="L81" s="160"/>
      <c r="O81" s="160" t="e">
        <f t="shared" si="4"/>
        <v>#N/A</v>
      </c>
    </row>
    <row r="82" spans="1:15" ht="18.75" x14ac:dyDescent="0.25">
      <c r="A82" s="159">
        <v>1.65277777777776E-3</v>
      </c>
      <c r="B82" s="136">
        <v>70</v>
      </c>
      <c r="C82" s="159">
        <v>1.2847222222222201E-3</v>
      </c>
      <c r="D82">
        <f t="shared" si="3"/>
        <v>134</v>
      </c>
      <c r="H82" s="162">
        <v>2.1388888888888799E-3</v>
      </c>
      <c r="I82" s="136">
        <v>70</v>
      </c>
      <c r="J82" s="159">
        <v>1.4930555555555699E-3</v>
      </c>
      <c r="K82" s="1">
        <v>139</v>
      </c>
      <c r="L82" s="160"/>
      <c r="O82" s="160" t="e">
        <f t="shared" si="4"/>
        <v>#N/A</v>
      </c>
    </row>
    <row r="83" spans="1:15" ht="18.75" x14ac:dyDescent="0.25">
      <c r="A83" s="159">
        <v>1.6585648148148E-3</v>
      </c>
      <c r="B83" s="136">
        <v>69</v>
      </c>
      <c r="C83" s="159">
        <v>1.2858796296296301E-3</v>
      </c>
      <c r="D83">
        <f t="shared" si="3"/>
        <v>134</v>
      </c>
      <c r="H83" s="162">
        <v>2.1481481481481399E-3</v>
      </c>
      <c r="I83" s="136">
        <v>69</v>
      </c>
      <c r="J83" s="159">
        <v>1.4942129629629799E-3</v>
      </c>
      <c r="K83" s="1">
        <v>139</v>
      </c>
      <c r="L83" s="160"/>
      <c r="O83" s="160" t="e">
        <f t="shared" si="4"/>
        <v>#N/A</v>
      </c>
    </row>
    <row r="84" spans="1:15" ht="18.75" x14ac:dyDescent="0.25">
      <c r="A84" s="159">
        <v>1.6643518518518301E-3</v>
      </c>
      <c r="B84" s="136">
        <v>68</v>
      </c>
      <c r="C84" s="159">
        <v>1.2870370370370401E-3</v>
      </c>
      <c r="D84">
        <f t="shared" si="3"/>
        <v>134</v>
      </c>
      <c r="H84" s="162">
        <v>2.1574074074074E-3</v>
      </c>
      <c r="I84" s="136">
        <v>68</v>
      </c>
      <c r="J84" s="159">
        <v>1.4953703703703899E-3</v>
      </c>
      <c r="K84" s="1">
        <v>139</v>
      </c>
      <c r="L84" s="160"/>
      <c r="O84" s="160" t="e">
        <f t="shared" si="4"/>
        <v>#N/A</v>
      </c>
    </row>
    <row r="85" spans="1:15" ht="18.75" x14ac:dyDescent="0.25">
      <c r="A85" s="159">
        <v>1.6701388888888699E-3</v>
      </c>
      <c r="B85" s="136">
        <v>67</v>
      </c>
      <c r="C85" s="159">
        <v>1.2881944444444399E-3</v>
      </c>
      <c r="D85">
        <f t="shared" si="3"/>
        <v>133</v>
      </c>
      <c r="H85" s="162">
        <v>2.1666666666666601E-3</v>
      </c>
      <c r="I85" s="136">
        <v>67</v>
      </c>
      <c r="J85" s="159">
        <v>1.4965277777777999E-3</v>
      </c>
      <c r="K85" s="1">
        <v>139</v>
      </c>
      <c r="L85" s="160"/>
      <c r="O85" s="160" t="e">
        <f t="shared" si="4"/>
        <v>#N/A</v>
      </c>
    </row>
    <row r="86" spans="1:15" ht="18.75" x14ac:dyDescent="0.25">
      <c r="A86" s="159">
        <v>1.6759259259259E-3</v>
      </c>
      <c r="B86" s="136">
        <v>66</v>
      </c>
      <c r="C86" s="159">
        <v>1.2893518518518499E-3</v>
      </c>
      <c r="D86">
        <f t="shared" si="3"/>
        <v>133</v>
      </c>
      <c r="H86" s="162">
        <v>2.1759259259259201E-3</v>
      </c>
      <c r="I86" s="136">
        <v>66</v>
      </c>
      <c r="J86" s="159">
        <v>1.4976851851852E-3</v>
      </c>
      <c r="K86" s="1">
        <v>139</v>
      </c>
      <c r="L86" s="160"/>
      <c r="O86" s="160" t="e">
        <f t="shared" si="4"/>
        <v>#N/A</v>
      </c>
    </row>
    <row r="87" spans="1:15" ht="18.75" x14ac:dyDescent="0.25">
      <c r="A87" s="159">
        <v>1.68171296296294E-3</v>
      </c>
      <c r="B87" s="136">
        <v>65</v>
      </c>
      <c r="C87" s="159">
        <v>1.2905092592592599E-3</v>
      </c>
      <c r="D87">
        <f t="shared" si="3"/>
        <v>133</v>
      </c>
      <c r="H87" s="162">
        <v>2.1851851851851802E-3</v>
      </c>
      <c r="I87" s="136">
        <v>65</v>
      </c>
      <c r="J87" s="159">
        <v>1.49884259259261E-3</v>
      </c>
      <c r="K87" s="1">
        <v>139</v>
      </c>
      <c r="L87" s="160"/>
      <c r="O87" s="160" t="e">
        <f t="shared" si="4"/>
        <v>#N/A</v>
      </c>
    </row>
    <row r="88" spans="1:15" ht="18.75" x14ac:dyDescent="0.25">
      <c r="A88" s="159">
        <v>1.68749999999998E-3</v>
      </c>
      <c r="B88" s="136">
        <v>64</v>
      </c>
      <c r="C88" s="159">
        <v>1.2916666666666699E-3</v>
      </c>
      <c r="D88">
        <f t="shared" si="3"/>
        <v>133</v>
      </c>
      <c r="H88" s="162">
        <v>2.1944444444444398E-3</v>
      </c>
      <c r="I88" s="136">
        <v>64</v>
      </c>
      <c r="J88" s="159">
        <v>1.50000000000002E-3</v>
      </c>
      <c r="K88" s="1">
        <v>139</v>
      </c>
      <c r="L88" s="160"/>
      <c r="O88" s="160" t="e">
        <f t="shared" si="4"/>
        <v>#N/A</v>
      </c>
    </row>
    <row r="89" spans="1:15" ht="18.75" x14ac:dyDescent="0.25">
      <c r="A89" s="159">
        <v>1.6932870370370201E-3</v>
      </c>
      <c r="B89" s="136">
        <v>63</v>
      </c>
      <c r="C89" s="159">
        <v>1.2928240740740699E-3</v>
      </c>
      <c r="D89">
        <f t="shared" si="3"/>
        <v>133</v>
      </c>
      <c r="H89" s="162">
        <v>2.2037037037036999E-3</v>
      </c>
      <c r="I89" s="136">
        <v>63</v>
      </c>
      <c r="J89" s="159">
        <v>1.50115740740743E-3</v>
      </c>
      <c r="K89" s="1">
        <v>138</v>
      </c>
      <c r="L89" s="160"/>
      <c r="O89" s="160" t="e">
        <f t="shared" si="4"/>
        <v>#N/A</v>
      </c>
    </row>
    <row r="90" spans="1:15" ht="18.75" x14ac:dyDescent="0.25">
      <c r="A90" s="159">
        <v>1.6990740740740499E-3</v>
      </c>
      <c r="B90" s="136">
        <v>62</v>
      </c>
      <c r="C90" s="159">
        <v>1.2939814814814799E-3</v>
      </c>
      <c r="D90">
        <f t="shared" si="3"/>
        <v>132</v>
      </c>
      <c r="H90" s="162">
        <v>2.21296296296296E-3</v>
      </c>
      <c r="I90" s="136">
        <v>62</v>
      </c>
      <c r="J90" s="159">
        <v>1.50231481481483E-3</v>
      </c>
      <c r="K90" s="1">
        <v>138</v>
      </c>
      <c r="L90" s="160"/>
      <c r="O90" s="160" t="e">
        <f t="shared" si="4"/>
        <v>#N/A</v>
      </c>
    </row>
    <row r="91" spans="1:15" ht="18.75" x14ac:dyDescent="0.25">
      <c r="A91" s="159">
        <v>1.70486111111109E-3</v>
      </c>
      <c r="B91" s="136">
        <v>61</v>
      </c>
      <c r="C91" s="159">
        <v>1.2951388888888899E-3</v>
      </c>
      <c r="D91">
        <f t="shared" si="3"/>
        <v>132</v>
      </c>
      <c r="H91" s="162">
        <v>2.2222222222222201E-3</v>
      </c>
      <c r="I91" s="136">
        <v>61</v>
      </c>
      <c r="J91" s="159">
        <v>1.50347222222224E-3</v>
      </c>
      <c r="K91" s="1">
        <v>138</v>
      </c>
      <c r="L91" s="160"/>
      <c r="O91" s="160" t="e">
        <f t="shared" si="4"/>
        <v>#N/A</v>
      </c>
    </row>
    <row r="92" spans="1:15" ht="18.75" x14ac:dyDescent="0.25">
      <c r="A92" s="159">
        <v>1.71064814814813E-3</v>
      </c>
      <c r="B92" s="136">
        <v>60</v>
      </c>
      <c r="C92" s="159">
        <v>1.2962962962962999E-3</v>
      </c>
      <c r="D92">
        <f t="shared" si="3"/>
        <v>132</v>
      </c>
      <c r="H92" s="162">
        <v>2.2314814814814801E-3</v>
      </c>
      <c r="I92" s="136">
        <v>60</v>
      </c>
      <c r="J92" s="159">
        <v>1.50462962962965E-3</v>
      </c>
      <c r="K92" s="1">
        <v>138</v>
      </c>
      <c r="L92" s="160"/>
      <c r="O92" s="160" t="e">
        <f t="shared" si="4"/>
        <v>#N/A</v>
      </c>
    </row>
    <row r="93" spans="1:15" ht="18.75" x14ac:dyDescent="0.25">
      <c r="A93" s="159">
        <v>1.7164351851851601E-3</v>
      </c>
      <c r="B93" s="136">
        <v>59</v>
      </c>
      <c r="C93" s="159">
        <v>1.2974537037037E-3</v>
      </c>
      <c r="D93">
        <f t="shared" si="3"/>
        <v>132</v>
      </c>
      <c r="H93" s="162">
        <v>2.2407407407407402E-3</v>
      </c>
      <c r="I93" s="136">
        <v>59</v>
      </c>
      <c r="J93" s="159">
        <v>1.50578703703706E-3</v>
      </c>
      <c r="K93" s="1">
        <v>138</v>
      </c>
      <c r="L93" s="160"/>
      <c r="O93" s="160" t="e">
        <f t="shared" si="4"/>
        <v>#N/A</v>
      </c>
    </row>
    <row r="94" spans="1:15" ht="18.75" x14ac:dyDescent="0.25">
      <c r="A94" s="159">
        <v>1.7222222222222001E-3</v>
      </c>
      <c r="B94" s="136">
        <v>58</v>
      </c>
      <c r="C94" s="159">
        <v>1.29861111111111E-3</v>
      </c>
      <c r="D94">
        <f t="shared" si="3"/>
        <v>132</v>
      </c>
      <c r="H94" s="162">
        <v>2.2499999999999899E-3</v>
      </c>
      <c r="I94" s="136">
        <v>58</v>
      </c>
      <c r="J94" s="159">
        <v>1.50694444444446E-3</v>
      </c>
      <c r="K94" s="1">
        <v>138</v>
      </c>
      <c r="L94" s="160"/>
      <c r="O94" s="160" t="e">
        <f t="shared" si="4"/>
        <v>#N/A</v>
      </c>
    </row>
    <row r="95" spans="1:15" ht="18.75" x14ac:dyDescent="0.25">
      <c r="A95" s="159">
        <v>1.7280092592592399E-3</v>
      </c>
      <c r="B95" s="136">
        <v>57</v>
      </c>
      <c r="C95" s="159">
        <v>1.29976851851852E-3</v>
      </c>
      <c r="D95">
        <f t="shared" si="3"/>
        <v>131</v>
      </c>
      <c r="H95" s="162">
        <v>2.2592592592592499E-3</v>
      </c>
      <c r="I95" s="136">
        <v>57</v>
      </c>
      <c r="J95" s="159">
        <v>1.50810185185187E-3</v>
      </c>
      <c r="K95" s="1">
        <v>138</v>
      </c>
      <c r="L95" s="160"/>
      <c r="O95" s="160" t="e">
        <f t="shared" si="4"/>
        <v>#N/A</v>
      </c>
    </row>
    <row r="96" spans="1:15" ht="18.75" x14ac:dyDescent="0.25">
      <c r="A96" s="159">
        <v>1.73379629629627E-3</v>
      </c>
      <c r="B96" s="136">
        <v>56</v>
      </c>
      <c r="C96" s="159">
        <v>1.30092592592593E-3</v>
      </c>
      <c r="D96">
        <f t="shared" si="3"/>
        <v>131</v>
      </c>
      <c r="H96" s="162">
        <v>2.26851851851851E-3</v>
      </c>
      <c r="I96" s="136">
        <v>56</v>
      </c>
      <c r="J96" s="159">
        <v>1.5092592592592801E-3</v>
      </c>
      <c r="K96" s="1">
        <v>138</v>
      </c>
      <c r="L96" s="160"/>
      <c r="O96" s="160" t="e">
        <f t="shared" si="4"/>
        <v>#N/A</v>
      </c>
    </row>
    <row r="97" spans="1:15" ht="18.75" x14ac:dyDescent="0.25">
      <c r="A97" s="159">
        <v>1.73958333333331E-3</v>
      </c>
      <c r="B97" s="136">
        <v>55</v>
      </c>
      <c r="C97" s="159">
        <v>1.30208333333333E-3</v>
      </c>
      <c r="D97">
        <f t="shared" si="3"/>
        <v>131</v>
      </c>
      <c r="H97" s="162">
        <v>2.2777777777777701E-3</v>
      </c>
      <c r="I97" s="136">
        <v>55</v>
      </c>
      <c r="J97" s="159">
        <v>1.5104166666666901E-3</v>
      </c>
      <c r="K97" s="1">
        <v>137</v>
      </c>
      <c r="L97" s="160"/>
      <c r="O97" s="160" t="e">
        <f t="shared" si="4"/>
        <v>#N/A</v>
      </c>
    </row>
    <row r="98" spans="1:15" ht="18.75" x14ac:dyDescent="0.25">
      <c r="A98" s="159">
        <v>1.7453703703703501E-3</v>
      </c>
      <c r="B98" s="136">
        <v>54</v>
      </c>
      <c r="C98" s="159">
        <v>1.30324074074074E-3</v>
      </c>
      <c r="D98">
        <f t="shared" si="3"/>
        <v>131</v>
      </c>
      <c r="H98" s="162">
        <v>2.2870370370370301E-3</v>
      </c>
      <c r="I98" s="136">
        <v>54</v>
      </c>
      <c r="J98" s="159">
        <v>1.5115740740740901E-3</v>
      </c>
      <c r="K98" s="1">
        <v>137</v>
      </c>
      <c r="L98" s="160"/>
      <c r="O98" s="160" t="e">
        <f t="shared" si="4"/>
        <v>#N/A</v>
      </c>
    </row>
    <row r="99" spans="1:15" ht="18.75" x14ac:dyDescent="0.25">
      <c r="A99" s="159">
        <v>1.7511574074073799E-3</v>
      </c>
      <c r="B99" s="136">
        <v>53</v>
      </c>
      <c r="C99" s="159">
        <v>1.30439814814815E-3</v>
      </c>
      <c r="D99">
        <f t="shared" si="3"/>
        <v>131</v>
      </c>
      <c r="H99" s="162">
        <v>2.2962962962962902E-3</v>
      </c>
      <c r="I99" s="136">
        <v>53</v>
      </c>
      <c r="J99" s="159">
        <v>1.5127314814815001E-3</v>
      </c>
      <c r="K99" s="1">
        <v>137</v>
      </c>
      <c r="L99" s="160"/>
      <c r="O99" s="160" t="e">
        <f t="shared" si="4"/>
        <v>#N/A</v>
      </c>
    </row>
    <row r="100" spans="1:15" ht="18.75" x14ac:dyDescent="0.25">
      <c r="A100" s="159">
        <v>1.7569444444444199E-3</v>
      </c>
      <c r="B100" s="136">
        <v>52</v>
      </c>
      <c r="C100" s="159">
        <v>1.30555555555555E-3</v>
      </c>
      <c r="D100">
        <f t="shared" si="3"/>
        <v>130</v>
      </c>
      <c r="H100" s="162">
        <v>2.3055555555555498E-3</v>
      </c>
      <c r="I100" s="136">
        <v>52</v>
      </c>
      <c r="J100" s="159">
        <v>1.5138888888889101E-3</v>
      </c>
      <c r="K100" s="1">
        <v>137</v>
      </c>
      <c r="L100" s="160"/>
      <c r="O100" s="160" t="e">
        <f t="shared" si="4"/>
        <v>#N/A</v>
      </c>
    </row>
    <row r="101" spans="1:15" ht="18.75" x14ac:dyDescent="0.25">
      <c r="A101" s="159">
        <v>1.76273148148146E-3</v>
      </c>
      <c r="B101" s="136">
        <v>51</v>
      </c>
      <c r="C101" s="159">
        <v>1.30671296296296E-3</v>
      </c>
      <c r="D101">
        <f t="shared" si="3"/>
        <v>130</v>
      </c>
      <c r="H101" s="162">
        <v>2.3148148148148099E-3</v>
      </c>
      <c r="I101" s="136">
        <v>51</v>
      </c>
      <c r="J101" s="159">
        <v>1.5150462962963201E-3</v>
      </c>
      <c r="K101" s="1">
        <v>137</v>
      </c>
      <c r="L101" s="160"/>
      <c r="O101" s="160" t="e">
        <f t="shared" si="4"/>
        <v>#N/A</v>
      </c>
    </row>
    <row r="102" spans="1:15" ht="18.75" x14ac:dyDescent="0.25">
      <c r="A102" s="159">
        <v>1.76851851851849E-3</v>
      </c>
      <c r="B102" s="136">
        <v>50</v>
      </c>
      <c r="C102" s="159">
        <v>1.30787037037037E-3</v>
      </c>
      <c r="D102">
        <f t="shared" si="3"/>
        <v>130</v>
      </c>
      <c r="H102" s="162">
        <v>2.32407407407407E-3</v>
      </c>
      <c r="I102" s="136">
        <v>50</v>
      </c>
      <c r="J102" s="159">
        <v>1.5162037037037199E-3</v>
      </c>
      <c r="K102" s="1">
        <v>137</v>
      </c>
      <c r="L102" s="160"/>
      <c r="O102" s="160" t="e">
        <f t="shared" si="4"/>
        <v>#N/A</v>
      </c>
    </row>
    <row r="103" spans="1:15" ht="18.75" x14ac:dyDescent="0.25">
      <c r="A103" s="159">
        <v>1.7743055555555301E-3</v>
      </c>
      <c r="B103" s="136">
        <v>49</v>
      </c>
      <c r="C103" s="159">
        <v>1.30902777777778E-3</v>
      </c>
      <c r="D103">
        <f t="shared" si="3"/>
        <v>130</v>
      </c>
      <c r="H103" s="162">
        <v>2.3333333333333301E-3</v>
      </c>
      <c r="I103" s="136">
        <v>49</v>
      </c>
      <c r="J103" s="159">
        <v>1.5173611111111299E-3</v>
      </c>
      <c r="K103" s="1">
        <v>137</v>
      </c>
      <c r="L103" s="160"/>
      <c r="O103" s="160" t="e">
        <f t="shared" si="4"/>
        <v>#N/A</v>
      </c>
    </row>
    <row r="104" spans="1:15" ht="18.75" x14ac:dyDescent="0.25">
      <c r="A104" s="159">
        <v>1.7800925925925699E-3</v>
      </c>
      <c r="B104" s="136">
        <v>48</v>
      </c>
      <c r="C104" s="159">
        <v>1.3101851851851801E-3</v>
      </c>
      <c r="D104">
        <f t="shared" si="3"/>
        <v>130</v>
      </c>
      <c r="H104" s="162">
        <v>2.3425925925925901E-3</v>
      </c>
      <c r="I104" s="136">
        <v>48</v>
      </c>
      <c r="J104" s="159">
        <v>1.5185185185185399E-3</v>
      </c>
      <c r="K104" s="1">
        <v>137</v>
      </c>
      <c r="L104" s="160"/>
      <c r="O104" s="160" t="e">
        <f t="shared" si="4"/>
        <v>#N/A</v>
      </c>
    </row>
    <row r="105" spans="1:15" ht="18.75" x14ac:dyDescent="0.25">
      <c r="A105" s="159">
        <v>1.7858796296296E-3</v>
      </c>
      <c r="B105" s="136">
        <v>47</v>
      </c>
      <c r="C105" s="159">
        <v>1.3113425925925901E-3</v>
      </c>
      <c r="D105">
        <f t="shared" si="3"/>
        <v>129</v>
      </c>
      <c r="H105" s="162">
        <v>2.3518518518518502E-3</v>
      </c>
      <c r="I105" s="136">
        <v>47</v>
      </c>
      <c r="J105" s="159">
        <v>1.5196759259259499E-3</v>
      </c>
      <c r="K105" s="1">
        <v>136</v>
      </c>
      <c r="L105" s="160"/>
      <c r="O105" s="160" t="e">
        <f t="shared" si="4"/>
        <v>#N/A</v>
      </c>
    </row>
    <row r="106" spans="1:15" ht="18.75" x14ac:dyDescent="0.25">
      <c r="A106" s="159">
        <v>1.79166666666664E-3</v>
      </c>
      <c r="B106" s="136">
        <v>46</v>
      </c>
      <c r="C106" s="159">
        <v>1.3125000000000001E-3</v>
      </c>
      <c r="D106">
        <f t="shared" si="3"/>
        <v>129</v>
      </c>
      <c r="H106" s="162">
        <v>2.3611111111111098E-3</v>
      </c>
      <c r="I106" s="136">
        <v>46</v>
      </c>
      <c r="J106" s="159">
        <v>1.5208333333333499E-3</v>
      </c>
      <c r="K106" s="1">
        <v>136</v>
      </c>
      <c r="L106" s="160"/>
      <c r="O106" s="160" t="e">
        <f t="shared" si="4"/>
        <v>#N/A</v>
      </c>
    </row>
    <row r="107" spans="1:15" ht="18.75" x14ac:dyDescent="0.25">
      <c r="A107" s="159">
        <v>1.79745370370368E-3</v>
      </c>
      <c r="B107" s="136">
        <v>45</v>
      </c>
      <c r="C107" s="159">
        <v>1.3136574074074101E-3</v>
      </c>
      <c r="D107">
        <f t="shared" si="3"/>
        <v>129</v>
      </c>
      <c r="H107" s="162">
        <v>2.3703703703703599E-3</v>
      </c>
      <c r="I107" s="136">
        <v>45</v>
      </c>
      <c r="J107" s="159">
        <v>1.5219907407407599E-3</v>
      </c>
      <c r="K107" s="1">
        <v>136</v>
      </c>
      <c r="L107" s="160"/>
      <c r="O107" s="160" t="e">
        <f t="shared" si="4"/>
        <v>#N/A</v>
      </c>
    </row>
    <row r="108" spans="1:15" ht="18.75" x14ac:dyDescent="0.25">
      <c r="A108" s="159">
        <v>1.8032407407407101E-3</v>
      </c>
      <c r="B108" s="136">
        <v>44</v>
      </c>
      <c r="C108" s="159">
        <v>1.3148148148148099E-3</v>
      </c>
      <c r="D108">
        <f t="shared" si="3"/>
        <v>129</v>
      </c>
      <c r="H108" s="162">
        <v>2.37962962962962E-3</v>
      </c>
      <c r="I108" s="136">
        <v>44</v>
      </c>
      <c r="J108" s="159">
        <v>1.5231481481481699E-3</v>
      </c>
      <c r="K108" s="1">
        <v>136</v>
      </c>
      <c r="L108" s="160"/>
      <c r="O108" s="160" t="e">
        <f t="shared" si="4"/>
        <v>#N/A</v>
      </c>
    </row>
    <row r="109" spans="1:15" ht="18.75" x14ac:dyDescent="0.25">
      <c r="A109" s="159">
        <v>1.8090277777777499E-3</v>
      </c>
      <c r="B109" s="136">
        <v>43</v>
      </c>
      <c r="C109" s="159">
        <v>1.3159722222222199E-3</v>
      </c>
      <c r="D109">
        <f t="shared" si="3"/>
        <v>129</v>
      </c>
      <c r="H109" s="162">
        <v>2.3888888888888801E-3</v>
      </c>
      <c r="I109" s="136">
        <v>43</v>
      </c>
      <c r="J109" s="159">
        <v>1.5243055555555799E-3</v>
      </c>
      <c r="K109" s="1">
        <v>136</v>
      </c>
      <c r="L109" s="160"/>
      <c r="O109" s="160" t="e">
        <f t="shared" si="4"/>
        <v>#N/A</v>
      </c>
    </row>
    <row r="110" spans="1:15" ht="18.75" x14ac:dyDescent="0.25">
      <c r="A110" s="159">
        <v>1.81481481481479E-3</v>
      </c>
      <c r="B110" s="136">
        <v>42</v>
      </c>
      <c r="C110" s="159">
        <v>1.3171296296296299E-3</v>
      </c>
      <c r="D110">
        <f t="shared" si="3"/>
        <v>128</v>
      </c>
      <c r="H110" s="162">
        <v>2.3981481481481401E-3</v>
      </c>
      <c r="I110" s="136">
        <v>42</v>
      </c>
      <c r="J110" s="159">
        <v>1.5254629629629899E-3</v>
      </c>
      <c r="K110" s="1">
        <v>136</v>
      </c>
      <c r="L110" s="160"/>
      <c r="O110" s="160" t="e">
        <f t="shared" si="4"/>
        <v>#N/A</v>
      </c>
    </row>
    <row r="111" spans="1:15" ht="18.75" x14ac:dyDescent="0.25">
      <c r="A111" s="159">
        <v>1.82060185185183E-3</v>
      </c>
      <c r="B111" s="136">
        <v>41</v>
      </c>
      <c r="C111" s="159">
        <v>1.3182870370370399E-3</v>
      </c>
      <c r="D111">
        <f t="shared" si="3"/>
        <v>128</v>
      </c>
      <c r="H111" s="162">
        <v>2.4074074074074002E-3</v>
      </c>
      <c r="I111" s="136">
        <v>41</v>
      </c>
      <c r="J111" s="159">
        <v>1.52662037037039E-3</v>
      </c>
      <c r="K111" s="1">
        <v>136</v>
      </c>
      <c r="L111" s="160"/>
      <c r="O111" s="160" t="e">
        <f t="shared" si="4"/>
        <v>#N/A</v>
      </c>
    </row>
    <row r="112" spans="1:15" ht="18.75" x14ac:dyDescent="0.25">
      <c r="A112" s="159">
        <v>1.8263888888888601E-3</v>
      </c>
      <c r="B112" s="136">
        <v>40</v>
      </c>
      <c r="C112" s="159">
        <v>1.3194444444444399E-3</v>
      </c>
      <c r="D112">
        <f t="shared" si="3"/>
        <v>128</v>
      </c>
      <c r="H112" s="162">
        <v>2.4166666666666599E-3</v>
      </c>
      <c r="I112" s="136">
        <v>40</v>
      </c>
      <c r="J112" s="159">
        <v>1.5277777777778E-3</v>
      </c>
      <c r="K112" s="1">
        <v>136</v>
      </c>
      <c r="L112" s="160"/>
      <c r="O112" s="160" t="e">
        <f t="shared" si="4"/>
        <v>#N/A</v>
      </c>
    </row>
    <row r="113" spans="1:15" ht="18.75" x14ac:dyDescent="0.25">
      <c r="A113" s="159">
        <v>1.8321759259259001E-3</v>
      </c>
      <c r="B113" s="136">
        <v>39</v>
      </c>
      <c r="C113" s="159">
        <v>1.3206018518518499E-3</v>
      </c>
      <c r="D113">
        <f t="shared" si="3"/>
        <v>128</v>
      </c>
      <c r="H113" s="162">
        <v>2.4259259259259199E-3</v>
      </c>
      <c r="I113" s="136">
        <v>39</v>
      </c>
      <c r="J113" s="159">
        <v>1.52893518518521E-3</v>
      </c>
      <c r="K113" s="1">
        <v>135</v>
      </c>
      <c r="L113" s="160"/>
      <c r="O113" s="160" t="e">
        <f t="shared" si="4"/>
        <v>#N/A</v>
      </c>
    </row>
    <row r="114" spans="1:15" ht="18.75" x14ac:dyDescent="0.25">
      <c r="A114" s="159">
        <v>1.8379629629629299E-3</v>
      </c>
      <c r="B114" s="136">
        <v>38</v>
      </c>
      <c r="C114" s="159">
        <v>1.3217592592592599E-3</v>
      </c>
      <c r="D114">
        <f t="shared" si="3"/>
        <v>128</v>
      </c>
      <c r="H114" s="162">
        <v>2.43518518518518E-3</v>
      </c>
      <c r="I114" s="136">
        <v>38</v>
      </c>
      <c r="J114" s="159">
        <v>1.53009259259262E-3</v>
      </c>
      <c r="K114" s="1">
        <v>135</v>
      </c>
      <c r="L114" s="160"/>
      <c r="O114" s="160" t="e">
        <f t="shared" si="4"/>
        <v>#N/A</v>
      </c>
    </row>
    <row r="115" spans="1:15" ht="18.75" x14ac:dyDescent="0.25">
      <c r="A115" s="159">
        <v>1.84374999999997E-3</v>
      </c>
      <c r="B115" s="136">
        <v>37</v>
      </c>
      <c r="C115" s="159">
        <v>1.3229166666666699E-3</v>
      </c>
      <c r="D115">
        <f t="shared" si="3"/>
        <v>127</v>
      </c>
      <c r="H115" s="162">
        <v>2.4444444444444401E-3</v>
      </c>
      <c r="I115" s="136">
        <v>37</v>
      </c>
      <c r="J115" s="159">
        <v>1.53125000000002E-3</v>
      </c>
      <c r="K115" s="1">
        <v>135</v>
      </c>
      <c r="L115" s="160"/>
      <c r="O115" s="160" t="e">
        <f t="shared" si="4"/>
        <v>#N/A</v>
      </c>
    </row>
    <row r="116" spans="1:15" ht="18.75" x14ac:dyDescent="0.25">
      <c r="A116" s="159">
        <v>1.84953703703701E-3</v>
      </c>
      <c r="B116" s="136">
        <v>36</v>
      </c>
      <c r="C116" s="159">
        <v>1.32407407407407E-3</v>
      </c>
      <c r="D116">
        <f t="shared" si="3"/>
        <v>127</v>
      </c>
      <c r="H116" s="162">
        <v>2.4537037037037001E-3</v>
      </c>
      <c r="I116" s="136">
        <v>36</v>
      </c>
      <c r="J116" s="159">
        <v>1.53240740740743E-3</v>
      </c>
      <c r="K116" s="1">
        <v>135</v>
      </c>
      <c r="L116" s="160"/>
      <c r="O116" s="160" t="e">
        <f t="shared" si="4"/>
        <v>#N/A</v>
      </c>
    </row>
    <row r="117" spans="1:15" ht="18.75" x14ac:dyDescent="0.25">
      <c r="A117" s="159">
        <v>1.8553240740740501E-3</v>
      </c>
      <c r="B117" s="136">
        <v>35</v>
      </c>
      <c r="C117" s="159">
        <v>1.32523148148148E-3</v>
      </c>
      <c r="D117">
        <f t="shared" si="3"/>
        <v>127</v>
      </c>
      <c r="H117" s="162">
        <v>2.4629629629629602E-3</v>
      </c>
      <c r="I117" s="136">
        <v>35</v>
      </c>
      <c r="J117" s="159">
        <v>1.53356481481484E-3</v>
      </c>
      <c r="K117" s="1">
        <v>135</v>
      </c>
      <c r="L117" s="160"/>
      <c r="O117" s="160" t="e">
        <f t="shared" si="4"/>
        <v>#N/A</v>
      </c>
    </row>
    <row r="118" spans="1:15" ht="18.75" x14ac:dyDescent="0.25">
      <c r="A118" s="159">
        <v>1.8611111111110799E-3</v>
      </c>
      <c r="B118" s="136">
        <v>34</v>
      </c>
      <c r="C118" s="159">
        <v>1.32638888888889E-3</v>
      </c>
      <c r="D118">
        <f t="shared" si="3"/>
        <v>127</v>
      </c>
      <c r="H118" s="162">
        <v>2.4722222222222198E-3</v>
      </c>
      <c r="I118" s="136">
        <v>34</v>
      </c>
      <c r="J118" s="159">
        <v>1.53472222222225E-3</v>
      </c>
      <c r="K118" s="1">
        <v>135</v>
      </c>
      <c r="L118" s="160"/>
      <c r="O118" s="160" t="e">
        <f t="shared" si="4"/>
        <v>#N/A</v>
      </c>
    </row>
    <row r="119" spans="1:15" ht="18.75" x14ac:dyDescent="0.25">
      <c r="A119" s="159">
        <v>1.8668981481481199E-3</v>
      </c>
      <c r="B119" s="136">
        <v>33</v>
      </c>
      <c r="C119" s="159">
        <v>1.3275462962963E-3</v>
      </c>
      <c r="D119">
        <f t="shared" si="3"/>
        <v>127</v>
      </c>
      <c r="H119" s="162">
        <v>2.4814814814814799E-3</v>
      </c>
      <c r="I119" s="136">
        <v>33</v>
      </c>
      <c r="J119" s="159">
        <v>1.53587962962965E-3</v>
      </c>
      <c r="K119" s="1">
        <v>135</v>
      </c>
      <c r="L119" s="160"/>
      <c r="O119" s="160" t="e">
        <f t="shared" si="4"/>
        <v>#N/A</v>
      </c>
    </row>
    <row r="120" spans="1:15" ht="18.75" x14ac:dyDescent="0.25">
      <c r="A120" s="159">
        <v>1.87268518518516E-3</v>
      </c>
      <c r="B120" s="136">
        <v>32</v>
      </c>
      <c r="C120" s="159">
        <v>1.3287037037037E-3</v>
      </c>
      <c r="D120">
        <f t="shared" si="3"/>
        <v>126</v>
      </c>
      <c r="H120" s="162">
        <v>2.49074074074074E-3</v>
      </c>
      <c r="I120" s="136">
        <v>32</v>
      </c>
      <c r="J120" s="159">
        <v>1.53703703703706E-3</v>
      </c>
      <c r="K120" s="1">
        <v>135</v>
      </c>
      <c r="L120" s="160"/>
      <c r="O120" s="160" t="e">
        <f t="shared" si="4"/>
        <v>#N/A</v>
      </c>
    </row>
    <row r="121" spans="1:15" ht="18.75" x14ac:dyDescent="0.25">
      <c r="A121" s="159">
        <v>1.87847222222219E-3</v>
      </c>
      <c r="B121" s="136">
        <v>31</v>
      </c>
      <c r="C121" s="159">
        <v>1.32986111111111E-3</v>
      </c>
      <c r="D121">
        <f t="shared" si="3"/>
        <v>126</v>
      </c>
      <c r="H121" s="162">
        <v>2.5000000000000001E-3</v>
      </c>
      <c r="I121" s="136">
        <v>31</v>
      </c>
      <c r="J121" s="159">
        <v>1.53819444444447E-3</v>
      </c>
      <c r="K121" s="1">
        <v>134</v>
      </c>
      <c r="L121" s="160"/>
      <c r="O121" s="160" t="e">
        <f t="shared" si="4"/>
        <v>#N/A</v>
      </c>
    </row>
    <row r="122" spans="1:15" ht="18.75" x14ac:dyDescent="0.25">
      <c r="A122" s="159">
        <v>1.8842592592592301E-3</v>
      </c>
      <c r="B122" s="136">
        <v>30</v>
      </c>
      <c r="C122" s="159">
        <v>1.33101851851852E-3</v>
      </c>
      <c r="D122">
        <f t="shared" si="3"/>
        <v>126</v>
      </c>
      <c r="H122" s="162">
        <v>2.5092592592592601E-3</v>
      </c>
      <c r="I122" s="136">
        <v>30</v>
      </c>
      <c r="J122" s="159">
        <v>1.5393518518518801E-3</v>
      </c>
      <c r="K122" s="1">
        <v>134</v>
      </c>
      <c r="L122" s="160"/>
      <c r="O122" s="160" t="e">
        <f t="shared" si="4"/>
        <v>#N/A</v>
      </c>
    </row>
    <row r="123" spans="1:15" ht="18.75" x14ac:dyDescent="0.25">
      <c r="A123" s="159">
        <v>1.8900462962962699E-3</v>
      </c>
      <c r="B123" s="136">
        <v>29</v>
      </c>
      <c r="C123" s="159">
        <v>1.33217592592592E-3</v>
      </c>
      <c r="D123">
        <f t="shared" si="3"/>
        <v>126</v>
      </c>
      <c r="H123" s="162">
        <v>2.5185185185185098E-3</v>
      </c>
      <c r="I123" s="136">
        <v>29</v>
      </c>
      <c r="J123" s="159">
        <v>1.5405092592592801E-3</v>
      </c>
      <c r="K123" s="1">
        <v>134</v>
      </c>
      <c r="L123" s="160"/>
      <c r="O123" s="160" t="e">
        <f t="shared" si="4"/>
        <v>#N/A</v>
      </c>
    </row>
    <row r="124" spans="1:15" ht="18.75" x14ac:dyDescent="0.25">
      <c r="A124" s="159">
        <v>1.8958333333333E-3</v>
      </c>
      <c r="B124" s="136">
        <v>28</v>
      </c>
      <c r="C124" s="159">
        <v>1.33333333333333E-3</v>
      </c>
      <c r="D124">
        <f t="shared" si="3"/>
        <v>126</v>
      </c>
      <c r="H124" s="162">
        <v>2.5277777777777699E-3</v>
      </c>
      <c r="I124" s="136">
        <v>28</v>
      </c>
      <c r="J124" s="159">
        <v>1.5416666666666901E-3</v>
      </c>
      <c r="K124" s="1">
        <v>134</v>
      </c>
      <c r="L124" s="160"/>
      <c r="O124" s="160" t="e">
        <f t="shared" si="4"/>
        <v>#N/A</v>
      </c>
    </row>
    <row r="125" spans="1:15" ht="18.75" x14ac:dyDescent="0.25">
      <c r="A125" s="159">
        <v>1.9027777777777778E-3</v>
      </c>
      <c r="B125" s="136">
        <v>27</v>
      </c>
      <c r="C125" s="159">
        <v>1.33449074074074E-3</v>
      </c>
      <c r="D125">
        <f t="shared" si="3"/>
        <v>125</v>
      </c>
      <c r="H125" s="162">
        <v>2.5370370370370299E-3</v>
      </c>
      <c r="I125" s="136">
        <v>27</v>
      </c>
      <c r="J125" s="159">
        <v>1.5428240740741001E-3</v>
      </c>
      <c r="K125" s="1">
        <v>134</v>
      </c>
      <c r="L125" s="160"/>
      <c r="O125" s="160" t="e">
        <f t="shared" si="4"/>
        <v>#N/A</v>
      </c>
    </row>
    <row r="126" spans="1:15" ht="18.75" x14ac:dyDescent="0.25">
      <c r="A126" s="159">
        <v>1.9097222222222222E-3</v>
      </c>
      <c r="B126" s="136">
        <v>26</v>
      </c>
      <c r="C126" s="159">
        <v>1.33564814814815E-3</v>
      </c>
      <c r="D126">
        <f t="shared" si="3"/>
        <v>125</v>
      </c>
      <c r="H126" s="162">
        <v>2.54629629629629E-3</v>
      </c>
      <c r="I126" s="136">
        <v>26</v>
      </c>
      <c r="J126" s="159">
        <v>1.5439814814815101E-3</v>
      </c>
      <c r="K126" s="1">
        <v>134</v>
      </c>
      <c r="L126" s="160"/>
      <c r="O126" s="160" t="e">
        <f t="shared" si="4"/>
        <v>#N/A</v>
      </c>
    </row>
    <row r="127" spans="1:15" ht="18.75" x14ac:dyDescent="0.25">
      <c r="A127" s="159">
        <v>1.9166666666666666E-3</v>
      </c>
      <c r="B127" s="136">
        <v>25</v>
      </c>
      <c r="C127" s="159">
        <v>1.3368055555555501E-3</v>
      </c>
      <c r="D127">
        <f t="shared" si="3"/>
        <v>125</v>
      </c>
      <c r="H127" s="162">
        <v>2.5555555555555501E-3</v>
      </c>
      <c r="I127" s="136">
        <v>25</v>
      </c>
      <c r="J127" s="159">
        <v>1.5451388888889099E-3</v>
      </c>
      <c r="K127" s="1">
        <v>134</v>
      </c>
      <c r="L127" s="160"/>
      <c r="O127" s="160" t="e">
        <f t="shared" si="4"/>
        <v>#N/A</v>
      </c>
    </row>
    <row r="128" spans="1:15" ht="18.75" x14ac:dyDescent="0.25">
      <c r="A128" s="159">
        <v>1.9236111111111112E-3</v>
      </c>
      <c r="B128" s="136">
        <v>24</v>
      </c>
      <c r="C128" s="159">
        <v>1.3379629629629601E-3</v>
      </c>
      <c r="D128">
        <f t="shared" si="3"/>
        <v>125</v>
      </c>
      <c r="H128" s="162">
        <v>2.5648148148148101E-3</v>
      </c>
      <c r="I128" s="136">
        <v>24</v>
      </c>
      <c r="J128" s="159">
        <v>1.5462962962963199E-3</v>
      </c>
      <c r="K128" s="1">
        <v>134</v>
      </c>
      <c r="L128" s="160"/>
      <c r="O128" s="160" t="e">
        <f t="shared" si="4"/>
        <v>#N/A</v>
      </c>
    </row>
    <row r="129" spans="1:15" ht="18.75" x14ac:dyDescent="0.25">
      <c r="A129" s="159">
        <v>1.9305555555555554E-3</v>
      </c>
      <c r="B129" s="136">
        <v>23</v>
      </c>
      <c r="C129" s="159">
        <v>1.3391203703703701E-3</v>
      </c>
      <c r="D129">
        <f t="shared" si="3"/>
        <v>125</v>
      </c>
      <c r="H129" s="162">
        <v>2.5740740740740702E-3</v>
      </c>
      <c r="I129" s="136">
        <v>23</v>
      </c>
      <c r="J129" s="159">
        <v>1.5474537037037299E-3</v>
      </c>
      <c r="K129" s="1">
        <v>133</v>
      </c>
      <c r="L129" s="160"/>
      <c r="O129" s="160" t="e">
        <f t="shared" si="4"/>
        <v>#N/A</v>
      </c>
    </row>
    <row r="130" spans="1:15" ht="18.75" x14ac:dyDescent="0.25">
      <c r="A130" s="159">
        <v>1.9375E-3</v>
      </c>
      <c r="B130" s="136">
        <v>22</v>
      </c>
      <c r="C130" s="159">
        <v>1.3402777777777801E-3</v>
      </c>
      <c r="D130">
        <f t="shared" si="3"/>
        <v>124</v>
      </c>
      <c r="H130" s="162">
        <v>2.5833333333333298E-3</v>
      </c>
      <c r="I130" s="136">
        <v>22</v>
      </c>
      <c r="J130" s="159">
        <v>1.5486111111111399E-3</v>
      </c>
      <c r="K130" s="1">
        <v>133</v>
      </c>
      <c r="L130" s="160"/>
      <c r="O130" s="160" t="e">
        <f t="shared" si="4"/>
        <v>#N/A</v>
      </c>
    </row>
    <row r="131" spans="1:15" ht="18.75" x14ac:dyDescent="0.25">
      <c r="A131" s="159">
        <v>1.9444444444444401E-3</v>
      </c>
      <c r="B131" s="136">
        <v>21</v>
      </c>
      <c r="C131" s="159">
        <v>1.3414351851851801E-3</v>
      </c>
      <c r="D131">
        <f t="shared" ref="D131:D194" si="5">VLOOKUP(C131,$A$2:$B$151,2)</f>
        <v>124</v>
      </c>
      <c r="H131" s="162">
        <v>2.5925925925925899E-3</v>
      </c>
      <c r="I131" s="136">
        <v>21</v>
      </c>
      <c r="J131" s="159">
        <v>1.5497685185185499E-3</v>
      </c>
      <c r="K131" s="1">
        <v>133</v>
      </c>
      <c r="L131" s="160"/>
      <c r="O131" s="160" t="e">
        <f t="shared" ref="O131:O194" si="6">VLOOKUP(N131,$J$2:$K$1192,2,1)</f>
        <v>#N/A</v>
      </c>
    </row>
    <row r="132" spans="1:15" ht="18.75" x14ac:dyDescent="0.25">
      <c r="A132" s="159">
        <v>1.9513888888888901E-3</v>
      </c>
      <c r="B132" s="136">
        <v>20</v>
      </c>
      <c r="C132" s="159">
        <v>1.3425925925925901E-3</v>
      </c>
      <c r="D132">
        <f t="shared" si="5"/>
        <v>124</v>
      </c>
      <c r="H132" s="162">
        <v>2.60185185185185E-3</v>
      </c>
      <c r="I132" s="136">
        <v>20</v>
      </c>
      <c r="J132" s="159">
        <v>1.5509259259259499E-3</v>
      </c>
      <c r="K132" s="1">
        <v>133</v>
      </c>
      <c r="L132" s="160"/>
      <c r="O132" s="160" t="e">
        <f t="shared" si="6"/>
        <v>#N/A</v>
      </c>
    </row>
    <row r="133" spans="1:15" ht="18.75" x14ac:dyDescent="0.25">
      <c r="A133" s="159">
        <v>1.9583333333333302E-3</v>
      </c>
      <c r="B133" s="136">
        <v>19</v>
      </c>
      <c r="C133" s="159">
        <v>1.3437499999999999E-3</v>
      </c>
      <c r="D133">
        <f t="shared" si="5"/>
        <v>124</v>
      </c>
      <c r="H133" s="162">
        <v>2.6111111111111101E-3</v>
      </c>
      <c r="I133" s="136">
        <v>19</v>
      </c>
      <c r="J133" s="159">
        <v>1.5520833333333599E-3</v>
      </c>
      <c r="K133" s="1">
        <v>133</v>
      </c>
      <c r="L133" s="160"/>
      <c r="O133" s="160" t="e">
        <f t="shared" si="6"/>
        <v>#N/A</v>
      </c>
    </row>
    <row r="134" spans="1:15" ht="18.75" x14ac:dyDescent="0.25">
      <c r="A134" s="159">
        <v>1.9652777777777802E-3</v>
      </c>
      <c r="B134" s="136">
        <v>18</v>
      </c>
      <c r="C134" s="159">
        <v>1.3449074074074099E-3</v>
      </c>
      <c r="D134">
        <f t="shared" si="5"/>
        <v>124</v>
      </c>
      <c r="H134" s="162">
        <v>2.6203703703703701E-3</v>
      </c>
      <c r="I134" s="136">
        <v>18</v>
      </c>
      <c r="J134" s="159">
        <v>1.5532407407407699E-3</v>
      </c>
      <c r="K134" s="1">
        <v>133</v>
      </c>
      <c r="L134" s="160"/>
      <c r="O134" s="160" t="e">
        <f t="shared" si="6"/>
        <v>#N/A</v>
      </c>
    </row>
    <row r="135" spans="1:15" ht="18.75" x14ac:dyDescent="0.25">
      <c r="A135" s="159">
        <v>1.9722222222222198E-3</v>
      </c>
      <c r="B135" s="136">
        <v>17</v>
      </c>
      <c r="C135" s="159">
        <v>1.3460648148148099E-3</v>
      </c>
      <c r="D135">
        <f t="shared" si="5"/>
        <v>123</v>
      </c>
      <c r="H135" s="162">
        <v>2.6296296296296198E-3</v>
      </c>
      <c r="I135" s="136">
        <v>17</v>
      </c>
      <c r="J135" s="159">
        <v>1.5543981481481799E-3</v>
      </c>
      <c r="K135" s="1">
        <v>133</v>
      </c>
      <c r="L135" s="160"/>
      <c r="O135" s="160" t="e">
        <f t="shared" si="6"/>
        <v>#N/A</v>
      </c>
    </row>
    <row r="136" spans="1:15" ht="18.75" x14ac:dyDescent="0.25">
      <c r="A136" s="159">
        <v>1.9791666666666699E-3</v>
      </c>
      <c r="B136" s="136">
        <v>16</v>
      </c>
      <c r="C136" s="159">
        <v>1.3472222222222199E-3</v>
      </c>
      <c r="D136">
        <f t="shared" si="5"/>
        <v>123</v>
      </c>
      <c r="H136" s="162">
        <v>2.6388888888888799E-3</v>
      </c>
      <c r="I136" s="136">
        <v>16</v>
      </c>
      <c r="J136" s="159">
        <v>1.55555555555558E-3</v>
      </c>
      <c r="K136" s="1">
        <v>133</v>
      </c>
      <c r="L136" s="160"/>
      <c r="O136" s="160" t="e">
        <f t="shared" si="6"/>
        <v>#N/A</v>
      </c>
    </row>
    <row r="137" spans="1:15" ht="18.75" x14ac:dyDescent="0.25">
      <c r="A137" s="159">
        <v>1.9861111111111099E-3</v>
      </c>
      <c r="B137" s="136">
        <v>15</v>
      </c>
      <c r="C137" s="159">
        <v>1.3483796296296299E-3</v>
      </c>
      <c r="D137">
        <f t="shared" si="5"/>
        <v>123</v>
      </c>
      <c r="H137" s="162">
        <v>2.6481481481481399E-3</v>
      </c>
      <c r="I137" s="136">
        <v>15</v>
      </c>
      <c r="J137" s="159">
        <v>1.55671296296299E-3</v>
      </c>
      <c r="K137" s="1">
        <v>132</v>
      </c>
      <c r="L137" s="160"/>
      <c r="O137" s="160" t="e">
        <f t="shared" si="6"/>
        <v>#N/A</v>
      </c>
    </row>
    <row r="138" spans="1:15" ht="18.75" x14ac:dyDescent="0.25">
      <c r="A138" s="159">
        <v>1.99305555555555E-3</v>
      </c>
      <c r="B138" s="136">
        <v>14</v>
      </c>
      <c r="C138" s="159">
        <v>1.3495370370370399E-3</v>
      </c>
      <c r="D138">
        <f t="shared" si="5"/>
        <v>123</v>
      </c>
      <c r="H138" s="162">
        <v>2.6574074074074E-3</v>
      </c>
      <c r="I138" s="136">
        <v>14</v>
      </c>
      <c r="J138" s="159">
        <v>1.5578703703704E-3</v>
      </c>
      <c r="K138" s="1">
        <v>132</v>
      </c>
      <c r="L138" s="160"/>
      <c r="O138" s="160" t="e">
        <f t="shared" si="6"/>
        <v>#N/A</v>
      </c>
    </row>
    <row r="139" spans="1:15" ht="18.75" x14ac:dyDescent="0.25">
      <c r="A139" s="159">
        <v>2E-3</v>
      </c>
      <c r="B139" s="136">
        <v>13</v>
      </c>
      <c r="C139" s="159">
        <v>1.35069444444444E-3</v>
      </c>
      <c r="D139">
        <f t="shared" si="5"/>
        <v>123</v>
      </c>
      <c r="H139" s="162">
        <v>2.6666666666666601E-3</v>
      </c>
      <c r="I139" s="136">
        <v>13</v>
      </c>
      <c r="J139" s="159">
        <v>1.55902777777781E-3</v>
      </c>
      <c r="K139" s="1">
        <v>132</v>
      </c>
      <c r="L139" s="160"/>
      <c r="O139" s="160" t="e">
        <f t="shared" si="6"/>
        <v>#N/A</v>
      </c>
    </row>
    <row r="140" spans="1:15" ht="18.75" x14ac:dyDescent="0.25">
      <c r="A140" s="159">
        <v>2.0069444444444401E-3</v>
      </c>
      <c r="B140" s="136">
        <v>12</v>
      </c>
      <c r="C140" s="159">
        <v>1.35185185185185E-3</v>
      </c>
      <c r="D140">
        <f t="shared" si="5"/>
        <v>122</v>
      </c>
      <c r="H140" s="162">
        <v>2.6759259259259201E-3</v>
      </c>
      <c r="I140" s="136">
        <v>12</v>
      </c>
      <c r="J140" s="159">
        <v>1.56018518518521E-3</v>
      </c>
      <c r="K140" s="1">
        <v>132</v>
      </c>
      <c r="L140" s="160"/>
      <c r="O140" s="160" t="e">
        <f t="shared" si="6"/>
        <v>#N/A</v>
      </c>
    </row>
    <row r="141" spans="1:15" ht="18.75" x14ac:dyDescent="0.25">
      <c r="A141" s="159">
        <v>2.0138888888888901E-3</v>
      </c>
      <c r="B141" s="136">
        <v>11</v>
      </c>
      <c r="C141" s="159">
        <v>1.35300925925926E-3</v>
      </c>
      <c r="D141">
        <f t="shared" si="5"/>
        <v>122</v>
      </c>
      <c r="H141" s="162">
        <v>2.6851851851851802E-3</v>
      </c>
      <c r="I141" s="136">
        <v>11</v>
      </c>
      <c r="J141" s="159">
        <v>1.56134259259262E-3</v>
      </c>
      <c r="K141" s="1">
        <v>132</v>
      </c>
      <c r="L141" s="160"/>
      <c r="O141" s="160" t="e">
        <f t="shared" si="6"/>
        <v>#N/A</v>
      </c>
    </row>
    <row r="142" spans="1:15" ht="18.75" x14ac:dyDescent="0.25">
      <c r="A142" s="159">
        <v>2.0208333333333302E-3</v>
      </c>
      <c r="B142" s="136">
        <v>10</v>
      </c>
      <c r="C142" s="159">
        <v>1.35416666666667E-3</v>
      </c>
      <c r="D142">
        <f t="shared" si="5"/>
        <v>122</v>
      </c>
      <c r="H142" s="162">
        <v>2.6944444444444399E-3</v>
      </c>
      <c r="I142" s="136">
        <v>10</v>
      </c>
      <c r="J142" s="159">
        <v>1.56250000000003E-3</v>
      </c>
      <c r="K142" s="1">
        <v>132</v>
      </c>
      <c r="L142" s="160"/>
      <c r="O142" s="160" t="e">
        <f t="shared" si="6"/>
        <v>#N/A</v>
      </c>
    </row>
    <row r="143" spans="1:15" ht="18.75" x14ac:dyDescent="0.25">
      <c r="A143" s="159">
        <v>2.0277777777777798E-3</v>
      </c>
      <c r="B143" s="136">
        <v>9</v>
      </c>
      <c r="C143" s="159">
        <v>1.35532407407407E-3</v>
      </c>
      <c r="D143">
        <f t="shared" si="5"/>
        <v>122</v>
      </c>
      <c r="H143" s="162">
        <v>2.7037037037036999E-3</v>
      </c>
      <c r="I143" s="136">
        <v>9</v>
      </c>
      <c r="J143" s="159">
        <v>1.56365740740744E-3</v>
      </c>
      <c r="K143" s="1">
        <v>132</v>
      </c>
      <c r="L143" s="160"/>
      <c r="O143" s="160" t="e">
        <f t="shared" si="6"/>
        <v>#N/A</v>
      </c>
    </row>
    <row r="144" spans="1:15" ht="18.75" x14ac:dyDescent="0.25">
      <c r="A144" s="159">
        <v>2.0347222222222199E-3</v>
      </c>
      <c r="B144" s="136">
        <v>8</v>
      </c>
      <c r="C144" s="159">
        <v>1.35648148148148E-3</v>
      </c>
      <c r="D144">
        <f t="shared" si="5"/>
        <v>122</v>
      </c>
      <c r="H144" s="162">
        <v>2.71296296296296E-3</v>
      </c>
      <c r="I144" s="136">
        <v>8</v>
      </c>
      <c r="J144" s="159">
        <v>1.56481481481485E-3</v>
      </c>
      <c r="K144" s="1">
        <v>132</v>
      </c>
      <c r="L144" s="160"/>
      <c r="O144" s="160" t="e">
        <f t="shared" si="6"/>
        <v>#N/A</v>
      </c>
    </row>
    <row r="145" spans="1:15" ht="18.75" x14ac:dyDescent="0.25">
      <c r="A145" s="159">
        <v>2.0416666666666699E-3</v>
      </c>
      <c r="B145" s="136">
        <v>7</v>
      </c>
      <c r="C145" s="159">
        <v>1.35763888888889E-3</v>
      </c>
      <c r="D145">
        <f t="shared" si="5"/>
        <v>121</v>
      </c>
      <c r="H145" s="162">
        <v>2.7222222222222201E-3</v>
      </c>
      <c r="I145" s="136">
        <v>7</v>
      </c>
      <c r="J145" s="159">
        <v>1.56597222222225E-3</v>
      </c>
      <c r="K145" s="1">
        <v>131</v>
      </c>
      <c r="L145" s="160"/>
      <c r="O145" s="160" t="e">
        <f t="shared" si="6"/>
        <v>#N/A</v>
      </c>
    </row>
    <row r="146" spans="1:15" ht="18.75" x14ac:dyDescent="0.25">
      <c r="A146" s="159">
        <v>2.04861111111111E-3</v>
      </c>
      <c r="B146" s="136">
        <v>6</v>
      </c>
      <c r="C146" s="159">
        <v>1.3587962962963E-3</v>
      </c>
      <c r="D146">
        <f t="shared" si="5"/>
        <v>121</v>
      </c>
      <c r="H146" s="162">
        <v>2.7314814814814801E-3</v>
      </c>
      <c r="I146" s="136">
        <v>6</v>
      </c>
      <c r="J146" s="159">
        <v>1.56712962962966E-3</v>
      </c>
      <c r="K146" s="1">
        <v>131</v>
      </c>
      <c r="L146" s="160"/>
      <c r="O146" s="160" t="e">
        <f t="shared" si="6"/>
        <v>#N/A</v>
      </c>
    </row>
    <row r="147" spans="1:15" ht="18.75" x14ac:dyDescent="0.25">
      <c r="A147" s="159">
        <v>2.0555555555555501E-3</v>
      </c>
      <c r="B147" s="136">
        <v>5</v>
      </c>
      <c r="C147" s="159">
        <v>1.3599537037037E-3</v>
      </c>
      <c r="D147">
        <f t="shared" si="5"/>
        <v>121</v>
      </c>
      <c r="H147" s="162">
        <v>2.7407407407407402E-3</v>
      </c>
      <c r="I147" s="136">
        <v>5</v>
      </c>
      <c r="J147" s="159">
        <v>1.56828703703707E-3</v>
      </c>
      <c r="K147" s="1">
        <v>131</v>
      </c>
      <c r="L147" s="160"/>
      <c r="O147" s="160" t="e">
        <f t="shared" si="6"/>
        <v>#N/A</v>
      </c>
    </row>
    <row r="148" spans="1:15" ht="18.75" x14ac:dyDescent="0.25">
      <c r="A148" s="159">
        <v>2.0625000000000001E-3</v>
      </c>
      <c r="B148" s="136">
        <v>4</v>
      </c>
      <c r="C148" s="159">
        <v>1.36111111111111E-3</v>
      </c>
      <c r="D148">
        <f t="shared" si="5"/>
        <v>121</v>
      </c>
      <c r="H148" s="162">
        <v>2.7499999999999899E-3</v>
      </c>
      <c r="I148" s="136">
        <v>4</v>
      </c>
      <c r="J148" s="159">
        <v>1.5694444444444701E-3</v>
      </c>
      <c r="K148" s="1">
        <v>131</v>
      </c>
      <c r="L148" s="160"/>
      <c r="O148" s="160" t="e">
        <f t="shared" si="6"/>
        <v>#N/A</v>
      </c>
    </row>
    <row r="149" spans="1:15" ht="18.75" x14ac:dyDescent="0.25">
      <c r="A149" s="159">
        <v>2.0694444444444402E-3</v>
      </c>
      <c r="B149" s="136">
        <v>3</v>
      </c>
      <c r="C149" s="159">
        <v>1.36226851851852E-3</v>
      </c>
      <c r="D149">
        <f t="shared" si="5"/>
        <v>121</v>
      </c>
      <c r="H149" s="162">
        <v>2.7592592592592499E-3</v>
      </c>
      <c r="I149" s="136">
        <v>3</v>
      </c>
      <c r="J149" s="159">
        <v>1.5706018518518801E-3</v>
      </c>
      <c r="K149" s="1">
        <v>131</v>
      </c>
      <c r="L149" s="160"/>
      <c r="O149" s="160" t="e">
        <f t="shared" si="6"/>
        <v>#N/A</v>
      </c>
    </row>
    <row r="150" spans="1:15" ht="18.75" x14ac:dyDescent="0.25">
      <c r="A150" s="159">
        <v>2.0763888888888902E-3</v>
      </c>
      <c r="B150" s="136">
        <v>2</v>
      </c>
      <c r="C150" s="159">
        <v>1.3634259259259201E-3</v>
      </c>
      <c r="D150">
        <f t="shared" si="5"/>
        <v>120</v>
      </c>
      <c r="H150" s="162">
        <v>2.76851851851851E-3</v>
      </c>
      <c r="I150" s="136">
        <v>2</v>
      </c>
      <c r="J150" s="159">
        <v>1.5717592592592901E-3</v>
      </c>
      <c r="K150" s="1">
        <v>131</v>
      </c>
      <c r="L150" s="160"/>
      <c r="O150" s="160" t="e">
        <f t="shared" si="6"/>
        <v>#N/A</v>
      </c>
    </row>
    <row r="151" spans="1:15" ht="18.75" x14ac:dyDescent="0.25">
      <c r="A151" s="159">
        <v>2.0833333333333298E-3</v>
      </c>
      <c r="B151" s="136">
        <v>1</v>
      </c>
      <c r="C151" s="159">
        <v>1.3645833333333301E-3</v>
      </c>
      <c r="D151">
        <f t="shared" si="5"/>
        <v>120</v>
      </c>
      <c r="H151" s="162">
        <v>2.7777777777777701E-3</v>
      </c>
      <c r="I151" s="136">
        <v>1</v>
      </c>
      <c r="J151" s="159">
        <v>1.5729166666667001E-3</v>
      </c>
      <c r="K151" s="1">
        <v>131</v>
      </c>
      <c r="L151" s="160"/>
      <c r="O151" s="160" t="e">
        <f t="shared" si="6"/>
        <v>#N/A</v>
      </c>
    </row>
    <row r="152" spans="1:15" x14ac:dyDescent="0.25">
      <c r="C152" s="159">
        <v>1.3657407407407401E-3</v>
      </c>
      <c r="D152">
        <f t="shared" si="5"/>
        <v>120</v>
      </c>
      <c r="J152" s="159">
        <v>1.5740740740741101E-3</v>
      </c>
      <c r="K152" s="1">
        <v>131</v>
      </c>
      <c r="L152" s="160"/>
      <c r="O152" s="160" t="e">
        <f t="shared" si="6"/>
        <v>#N/A</v>
      </c>
    </row>
    <row r="153" spans="1:15" x14ac:dyDescent="0.25">
      <c r="C153" s="159">
        <v>1.3668981481481501E-3</v>
      </c>
      <c r="D153">
        <f t="shared" si="5"/>
        <v>120</v>
      </c>
      <c r="J153" s="159">
        <v>1.5752314814815099E-3</v>
      </c>
      <c r="K153" s="1">
        <v>130</v>
      </c>
      <c r="L153" s="160"/>
      <c r="O153" s="160" t="e">
        <f t="shared" si="6"/>
        <v>#N/A</v>
      </c>
    </row>
    <row r="154" spans="1:15" x14ac:dyDescent="0.25">
      <c r="C154" s="159">
        <v>1.3680555555555501E-3</v>
      </c>
      <c r="D154">
        <f t="shared" si="5"/>
        <v>120</v>
      </c>
      <c r="J154" s="159">
        <v>1.5763888888889199E-3</v>
      </c>
      <c r="K154" s="1">
        <v>130</v>
      </c>
      <c r="L154" s="160"/>
      <c r="O154" s="160" t="e">
        <f t="shared" si="6"/>
        <v>#N/A</v>
      </c>
    </row>
    <row r="155" spans="1:15" x14ac:dyDescent="0.25">
      <c r="C155" s="159">
        <v>1.3692129629629601E-3</v>
      </c>
      <c r="D155">
        <f t="shared" si="5"/>
        <v>119</v>
      </c>
      <c r="J155" s="159">
        <v>1.5775462962963299E-3</v>
      </c>
      <c r="K155" s="1">
        <v>130</v>
      </c>
      <c r="L155" s="160"/>
      <c r="O155" s="160" t="e">
        <f t="shared" si="6"/>
        <v>#N/A</v>
      </c>
    </row>
    <row r="156" spans="1:15" x14ac:dyDescent="0.25">
      <c r="C156" s="159">
        <v>1.3703703703703701E-3</v>
      </c>
      <c r="D156">
        <f t="shared" si="5"/>
        <v>119</v>
      </c>
      <c r="J156" s="159">
        <v>1.5787037037037399E-3</v>
      </c>
      <c r="K156" s="1">
        <v>130</v>
      </c>
      <c r="L156" s="160"/>
      <c r="O156" s="160" t="e">
        <f t="shared" si="6"/>
        <v>#N/A</v>
      </c>
    </row>
    <row r="157" spans="1:15" x14ac:dyDescent="0.25">
      <c r="C157" s="159">
        <v>1.3715277777777801E-3</v>
      </c>
      <c r="D157">
        <f t="shared" si="5"/>
        <v>119</v>
      </c>
      <c r="J157" s="159">
        <v>1.5798611111111399E-3</v>
      </c>
      <c r="K157" s="1">
        <v>130</v>
      </c>
      <c r="L157" s="160"/>
      <c r="O157" s="160" t="e">
        <f t="shared" si="6"/>
        <v>#N/A</v>
      </c>
    </row>
    <row r="158" spans="1:15" x14ac:dyDescent="0.25">
      <c r="C158" s="159">
        <v>1.3726851851851799E-3</v>
      </c>
      <c r="D158">
        <f t="shared" si="5"/>
        <v>119</v>
      </c>
      <c r="J158" s="159">
        <v>1.5810185185185499E-3</v>
      </c>
      <c r="K158" s="1">
        <v>130</v>
      </c>
      <c r="L158" s="160"/>
      <c r="O158" s="160" t="e">
        <f t="shared" si="6"/>
        <v>#N/A</v>
      </c>
    </row>
    <row r="159" spans="1:15" x14ac:dyDescent="0.25">
      <c r="C159" s="159">
        <v>1.3738425925925899E-3</v>
      </c>
      <c r="D159">
        <f t="shared" si="5"/>
        <v>119</v>
      </c>
      <c r="J159" s="159">
        <v>1.5821759259259599E-3</v>
      </c>
      <c r="K159" s="1">
        <v>130</v>
      </c>
      <c r="L159" s="160"/>
      <c r="O159" s="160" t="e">
        <f t="shared" si="6"/>
        <v>#N/A</v>
      </c>
    </row>
    <row r="160" spans="1:15" x14ac:dyDescent="0.25">
      <c r="C160" s="159">
        <v>1.3749999999999999E-3</v>
      </c>
      <c r="D160">
        <f t="shared" si="5"/>
        <v>118</v>
      </c>
      <c r="J160" s="159">
        <v>1.5833333333333699E-3</v>
      </c>
      <c r="K160" s="1">
        <v>130</v>
      </c>
      <c r="L160" s="160"/>
      <c r="O160" s="160" t="e">
        <f t="shared" si="6"/>
        <v>#N/A</v>
      </c>
    </row>
    <row r="161" spans="3:15" x14ac:dyDescent="0.25">
      <c r="C161" s="159">
        <v>1.3761574074074099E-3</v>
      </c>
      <c r="D161">
        <f t="shared" si="5"/>
        <v>118</v>
      </c>
      <c r="J161" s="159">
        <v>1.58449074074077E-3</v>
      </c>
      <c r="K161" s="1">
        <v>129</v>
      </c>
      <c r="L161" s="160"/>
      <c r="O161" s="160" t="e">
        <f t="shared" si="6"/>
        <v>#N/A</v>
      </c>
    </row>
    <row r="162" spans="3:15" x14ac:dyDescent="0.25">
      <c r="C162" s="159">
        <v>1.37731481481481E-3</v>
      </c>
      <c r="D162">
        <f t="shared" si="5"/>
        <v>118</v>
      </c>
      <c r="J162" s="159">
        <v>1.58564814814818E-3</v>
      </c>
      <c r="K162" s="1">
        <v>129</v>
      </c>
      <c r="L162" s="160"/>
      <c r="O162" s="160" t="e">
        <f t="shared" si="6"/>
        <v>#N/A</v>
      </c>
    </row>
    <row r="163" spans="3:15" x14ac:dyDescent="0.25">
      <c r="C163" s="159">
        <v>1.37847222222222E-3</v>
      </c>
      <c r="D163">
        <f t="shared" si="5"/>
        <v>118</v>
      </c>
      <c r="J163" s="159">
        <v>1.58680555555559E-3</v>
      </c>
      <c r="K163" s="1">
        <v>129</v>
      </c>
      <c r="L163" s="160"/>
      <c r="O163" s="160" t="e">
        <f t="shared" si="6"/>
        <v>#N/A</v>
      </c>
    </row>
    <row r="164" spans="3:15" x14ac:dyDescent="0.25">
      <c r="C164" s="159">
        <v>1.37962962962963E-3</v>
      </c>
      <c r="D164">
        <f t="shared" si="5"/>
        <v>118</v>
      </c>
      <c r="J164" s="159">
        <v>1.587962962963E-3</v>
      </c>
      <c r="K164" s="1">
        <v>129</v>
      </c>
      <c r="L164" s="160"/>
      <c r="O164" s="160" t="e">
        <f t="shared" si="6"/>
        <v>#N/A</v>
      </c>
    </row>
    <row r="165" spans="3:15" x14ac:dyDescent="0.25">
      <c r="C165" s="159">
        <v>1.38078703703704E-3</v>
      </c>
      <c r="D165">
        <f t="shared" si="5"/>
        <v>117</v>
      </c>
      <c r="J165" s="159">
        <v>1.5891203703704E-3</v>
      </c>
      <c r="K165" s="1">
        <v>129</v>
      </c>
      <c r="L165" s="160"/>
      <c r="O165" s="160" t="e">
        <f t="shared" si="6"/>
        <v>#N/A</v>
      </c>
    </row>
    <row r="166" spans="3:15" x14ac:dyDescent="0.25">
      <c r="C166" s="159">
        <v>1.38194444444444E-3</v>
      </c>
      <c r="D166">
        <f t="shared" si="5"/>
        <v>117</v>
      </c>
      <c r="J166" s="159">
        <v>1.59027777777781E-3</v>
      </c>
      <c r="K166" s="1">
        <v>129</v>
      </c>
      <c r="L166" s="160"/>
      <c r="O166" s="160" t="e">
        <f t="shared" si="6"/>
        <v>#N/A</v>
      </c>
    </row>
    <row r="167" spans="3:15" x14ac:dyDescent="0.25">
      <c r="C167" s="159">
        <v>1.38310185185185E-3</v>
      </c>
      <c r="D167">
        <f t="shared" si="5"/>
        <v>117</v>
      </c>
      <c r="J167" s="159">
        <v>1.59143518518522E-3</v>
      </c>
      <c r="K167" s="1">
        <v>129</v>
      </c>
      <c r="L167" s="160"/>
      <c r="O167" s="160" t="e">
        <f t="shared" si="6"/>
        <v>#N/A</v>
      </c>
    </row>
    <row r="168" spans="3:15" x14ac:dyDescent="0.25">
      <c r="C168" s="159">
        <v>1.38425925925926E-3</v>
      </c>
      <c r="D168">
        <f t="shared" si="5"/>
        <v>117</v>
      </c>
      <c r="J168" s="159">
        <v>1.59259259259263E-3</v>
      </c>
      <c r="K168" s="1">
        <v>129</v>
      </c>
      <c r="L168" s="160"/>
      <c r="O168" s="160" t="e">
        <f t="shared" si="6"/>
        <v>#N/A</v>
      </c>
    </row>
    <row r="169" spans="3:15" x14ac:dyDescent="0.25">
      <c r="C169" s="159">
        <v>1.38541666666667E-3</v>
      </c>
      <c r="D169">
        <f t="shared" si="5"/>
        <v>117</v>
      </c>
      <c r="J169" s="159">
        <v>1.59375000000004E-3</v>
      </c>
      <c r="K169" s="1">
        <v>128</v>
      </c>
      <c r="L169" s="160"/>
      <c r="O169" s="160" t="e">
        <f t="shared" si="6"/>
        <v>#N/A</v>
      </c>
    </row>
    <row r="170" spans="3:15" x14ac:dyDescent="0.25">
      <c r="C170" s="159">
        <v>1.38657407407407E-3</v>
      </c>
      <c r="D170">
        <f t="shared" si="5"/>
        <v>116</v>
      </c>
      <c r="J170" s="159">
        <v>1.59490740740744E-3</v>
      </c>
      <c r="K170" s="1">
        <v>128</v>
      </c>
      <c r="L170" s="160"/>
      <c r="O170" s="160" t="e">
        <f t="shared" si="6"/>
        <v>#N/A</v>
      </c>
    </row>
    <row r="171" spans="3:15" x14ac:dyDescent="0.25">
      <c r="C171" s="159">
        <v>1.38773148148148E-3</v>
      </c>
      <c r="D171">
        <f t="shared" si="5"/>
        <v>116</v>
      </c>
      <c r="J171" s="159">
        <v>1.59606481481485E-3</v>
      </c>
      <c r="K171" s="1">
        <v>128</v>
      </c>
      <c r="L171" s="160"/>
      <c r="O171" s="160" t="e">
        <f t="shared" si="6"/>
        <v>#N/A</v>
      </c>
    </row>
    <row r="172" spans="3:15" x14ac:dyDescent="0.25">
      <c r="C172" s="159">
        <v>1.38888888888889E-3</v>
      </c>
      <c r="D172">
        <f t="shared" si="5"/>
        <v>116</v>
      </c>
      <c r="J172" s="159">
        <v>1.59722222222226E-3</v>
      </c>
      <c r="K172" s="1">
        <v>128</v>
      </c>
      <c r="L172" s="160"/>
      <c r="O172" s="160" t="e">
        <f t="shared" si="6"/>
        <v>#N/A</v>
      </c>
    </row>
    <row r="173" spans="3:15" x14ac:dyDescent="0.25">
      <c r="C173" s="159">
        <v>1.3900462962962901E-3</v>
      </c>
      <c r="D173">
        <f t="shared" si="5"/>
        <v>116</v>
      </c>
      <c r="J173" s="159">
        <v>1.59837962962967E-3</v>
      </c>
      <c r="K173" s="1">
        <v>128</v>
      </c>
      <c r="L173" s="160"/>
      <c r="O173" s="160" t="e">
        <f t="shared" si="6"/>
        <v>#N/A</v>
      </c>
    </row>
    <row r="174" spans="3:15" x14ac:dyDescent="0.25">
      <c r="C174" s="159">
        <v>1.3912037037037001E-3</v>
      </c>
      <c r="D174">
        <f t="shared" si="5"/>
        <v>116</v>
      </c>
      <c r="J174" s="159">
        <v>1.5995370370370701E-3</v>
      </c>
      <c r="K174" s="1">
        <v>128</v>
      </c>
      <c r="L174" s="160"/>
      <c r="O174" s="160" t="e">
        <f t="shared" si="6"/>
        <v>#N/A</v>
      </c>
    </row>
    <row r="175" spans="3:15" x14ac:dyDescent="0.25">
      <c r="C175" s="159">
        <v>1.3923611111111101E-3</v>
      </c>
      <c r="D175">
        <f t="shared" si="5"/>
        <v>115</v>
      </c>
      <c r="J175" s="159">
        <v>1.6006944444444801E-3</v>
      </c>
      <c r="K175" s="1">
        <v>128</v>
      </c>
      <c r="L175" s="160"/>
      <c r="O175" s="160" t="e">
        <f t="shared" si="6"/>
        <v>#N/A</v>
      </c>
    </row>
    <row r="176" spans="3:15" x14ac:dyDescent="0.25">
      <c r="C176" s="159">
        <v>1.3935185185185201E-3</v>
      </c>
      <c r="D176">
        <f t="shared" si="5"/>
        <v>115</v>
      </c>
      <c r="J176" s="159">
        <v>1.6018518518518901E-3</v>
      </c>
      <c r="K176" s="1">
        <v>128</v>
      </c>
      <c r="L176" s="160"/>
      <c r="O176" s="160" t="e">
        <f t="shared" si="6"/>
        <v>#N/A</v>
      </c>
    </row>
    <row r="177" spans="3:15" x14ac:dyDescent="0.25">
      <c r="C177" s="159">
        <v>1.3946759259259201E-3</v>
      </c>
      <c r="D177">
        <f t="shared" si="5"/>
        <v>115</v>
      </c>
      <c r="J177" s="159">
        <v>1.6030092592593001E-3</v>
      </c>
      <c r="K177" s="1">
        <v>127</v>
      </c>
      <c r="L177" s="160"/>
      <c r="O177" s="160" t="e">
        <f t="shared" si="6"/>
        <v>#N/A</v>
      </c>
    </row>
    <row r="178" spans="3:15" x14ac:dyDescent="0.25">
      <c r="C178" s="159">
        <v>1.3958333333333301E-3</v>
      </c>
      <c r="D178">
        <f t="shared" si="5"/>
        <v>115</v>
      </c>
      <c r="J178" s="159">
        <v>1.6041666666666999E-3</v>
      </c>
      <c r="K178" s="1">
        <v>127</v>
      </c>
      <c r="L178" s="160"/>
      <c r="O178" s="160" t="e">
        <f t="shared" si="6"/>
        <v>#N/A</v>
      </c>
    </row>
    <row r="179" spans="3:15" x14ac:dyDescent="0.25">
      <c r="C179" s="159">
        <v>1.3969907407407401E-3</v>
      </c>
      <c r="D179">
        <f t="shared" si="5"/>
        <v>115</v>
      </c>
      <c r="J179" s="159">
        <v>1.6053240740741099E-3</v>
      </c>
      <c r="K179" s="1">
        <v>127</v>
      </c>
      <c r="L179" s="160"/>
      <c r="O179" s="160" t="e">
        <f t="shared" si="6"/>
        <v>#N/A</v>
      </c>
    </row>
    <row r="180" spans="3:15" x14ac:dyDescent="0.25">
      <c r="C180" s="159">
        <v>1.3981481481481501E-3</v>
      </c>
      <c r="D180">
        <f t="shared" si="5"/>
        <v>114</v>
      </c>
      <c r="J180" s="159">
        <v>1.6064814814815199E-3</v>
      </c>
      <c r="K180" s="1">
        <v>127</v>
      </c>
      <c r="L180" s="160"/>
      <c r="O180" s="160" t="e">
        <f t="shared" si="6"/>
        <v>#N/A</v>
      </c>
    </row>
    <row r="181" spans="3:15" x14ac:dyDescent="0.25">
      <c r="C181" s="159">
        <v>1.3993055555555499E-3</v>
      </c>
      <c r="D181">
        <f t="shared" si="5"/>
        <v>114</v>
      </c>
      <c r="J181" s="159">
        <v>1.6076388888889299E-3</v>
      </c>
      <c r="K181" s="1">
        <v>127</v>
      </c>
      <c r="L181" s="160"/>
      <c r="O181" s="160" t="e">
        <f t="shared" si="6"/>
        <v>#N/A</v>
      </c>
    </row>
    <row r="182" spans="3:15" x14ac:dyDescent="0.25">
      <c r="C182" s="159">
        <v>1.4004629629629599E-3</v>
      </c>
      <c r="D182">
        <f t="shared" si="5"/>
        <v>114</v>
      </c>
      <c r="J182" s="159">
        <v>1.6087962962963299E-3</v>
      </c>
      <c r="K182" s="1">
        <v>127</v>
      </c>
      <c r="L182" s="160"/>
      <c r="O182" s="160" t="e">
        <f t="shared" si="6"/>
        <v>#N/A</v>
      </c>
    </row>
    <row r="183" spans="3:15" x14ac:dyDescent="0.25">
      <c r="C183" s="159">
        <v>1.4016203703703699E-3</v>
      </c>
      <c r="D183">
        <f t="shared" si="5"/>
        <v>114</v>
      </c>
      <c r="J183" s="159">
        <v>1.6099537037037399E-3</v>
      </c>
      <c r="K183" s="1">
        <v>127</v>
      </c>
      <c r="L183" s="160"/>
      <c r="O183" s="160" t="e">
        <f t="shared" si="6"/>
        <v>#N/A</v>
      </c>
    </row>
    <row r="184" spans="3:15" x14ac:dyDescent="0.25">
      <c r="C184" s="159">
        <v>1.4027777777777799E-3</v>
      </c>
      <c r="D184">
        <f t="shared" si="5"/>
        <v>114</v>
      </c>
      <c r="J184" s="159">
        <v>1.6111111111111499E-3</v>
      </c>
      <c r="K184" s="1">
        <v>127</v>
      </c>
      <c r="L184" s="160"/>
      <c r="O184" s="160" t="e">
        <f t="shared" si="6"/>
        <v>#N/A</v>
      </c>
    </row>
    <row r="185" spans="3:15" x14ac:dyDescent="0.25">
      <c r="C185" s="159">
        <v>1.4039351851851799E-3</v>
      </c>
      <c r="D185">
        <f t="shared" si="5"/>
        <v>113</v>
      </c>
      <c r="J185" s="159">
        <v>1.6122685185185599E-3</v>
      </c>
      <c r="K185" s="1">
        <v>126</v>
      </c>
      <c r="L185" s="160"/>
      <c r="O185" s="160" t="e">
        <f t="shared" si="6"/>
        <v>#N/A</v>
      </c>
    </row>
    <row r="186" spans="3:15" x14ac:dyDescent="0.25">
      <c r="C186" s="159">
        <v>1.4050925925925899E-3</v>
      </c>
      <c r="D186">
        <f t="shared" si="5"/>
        <v>113</v>
      </c>
      <c r="J186" s="159">
        <v>1.61342592592596E-3</v>
      </c>
      <c r="K186" s="1">
        <v>126</v>
      </c>
      <c r="L186" s="160"/>
      <c r="O186" s="160" t="e">
        <f t="shared" si="6"/>
        <v>#N/A</v>
      </c>
    </row>
    <row r="187" spans="3:15" x14ac:dyDescent="0.25">
      <c r="C187" s="159">
        <v>1.4062499999999999E-3</v>
      </c>
      <c r="D187">
        <f t="shared" si="5"/>
        <v>113</v>
      </c>
      <c r="J187" s="159">
        <v>1.61458333333337E-3</v>
      </c>
      <c r="K187" s="1">
        <v>126</v>
      </c>
      <c r="L187" s="160"/>
      <c r="O187" s="160" t="e">
        <f t="shared" si="6"/>
        <v>#N/A</v>
      </c>
    </row>
    <row r="188" spans="3:15" x14ac:dyDescent="0.25">
      <c r="C188" s="159">
        <v>1.40740740740741E-3</v>
      </c>
      <c r="D188">
        <f t="shared" si="5"/>
        <v>113</v>
      </c>
      <c r="J188" s="159">
        <v>1.61574074074078E-3</v>
      </c>
      <c r="K188" s="1">
        <v>126</v>
      </c>
      <c r="L188" s="160"/>
      <c r="O188" s="160" t="e">
        <f t="shared" si="6"/>
        <v>#N/A</v>
      </c>
    </row>
    <row r="189" spans="3:15" x14ac:dyDescent="0.25">
      <c r="C189" s="159">
        <v>1.40856481481481E-3</v>
      </c>
      <c r="D189">
        <f t="shared" si="5"/>
        <v>113</v>
      </c>
      <c r="J189" s="159">
        <v>1.61689814814819E-3</v>
      </c>
      <c r="K189" s="1">
        <v>126</v>
      </c>
      <c r="L189" s="160"/>
      <c r="O189" s="160" t="e">
        <f t="shared" si="6"/>
        <v>#N/A</v>
      </c>
    </row>
    <row r="190" spans="3:15" x14ac:dyDescent="0.25">
      <c r="C190" s="159">
        <v>1.40972222222222E-3</v>
      </c>
      <c r="D190">
        <f t="shared" si="5"/>
        <v>112</v>
      </c>
      <c r="J190" s="159">
        <v>1.61805555555559E-3</v>
      </c>
      <c r="K190" s="1">
        <v>126</v>
      </c>
      <c r="L190" s="160"/>
      <c r="O190" s="160" t="e">
        <f t="shared" si="6"/>
        <v>#N/A</v>
      </c>
    </row>
    <row r="191" spans="3:15" x14ac:dyDescent="0.25">
      <c r="C191" s="159">
        <v>1.41087962962963E-3</v>
      </c>
      <c r="D191">
        <f t="shared" si="5"/>
        <v>112</v>
      </c>
      <c r="J191" s="159">
        <v>1.619212962963E-3</v>
      </c>
      <c r="K191" s="1">
        <v>126</v>
      </c>
      <c r="L191" s="160"/>
      <c r="O191" s="160" t="e">
        <f t="shared" si="6"/>
        <v>#N/A</v>
      </c>
    </row>
    <row r="192" spans="3:15" x14ac:dyDescent="0.25">
      <c r="C192" s="159">
        <v>1.41203703703704E-3</v>
      </c>
      <c r="D192">
        <f t="shared" si="5"/>
        <v>112</v>
      </c>
      <c r="J192" s="159">
        <v>1.62037037037041E-3</v>
      </c>
      <c r="K192" s="1">
        <v>126</v>
      </c>
      <c r="L192" s="160"/>
      <c r="O192" s="160" t="e">
        <f t="shared" si="6"/>
        <v>#N/A</v>
      </c>
    </row>
    <row r="193" spans="3:15" x14ac:dyDescent="0.25">
      <c r="C193" s="159">
        <v>1.41319444444444E-3</v>
      </c>
      <c r="D193">
        <f t="shared" si="5"/>
        <v>112</v>
      </c>
      <c r="J193" s="159">
        <v>1.62152777777782E-3</v>
      </c>
      <c r="K193" s="1">
        <v>125</v>
      </c>
      <c r="L193" s="160"/>
      <c r="O193" s="160" t="e">
        <f t="shared" si="6"/>
        <v>#N/A</v>
      </c>
    </row>
    <row r="194" spans="3:15" x14ac:dyDescent="0.25">
      <c r="C194" s="159">
        <v>1.41435185185185E-3</v>
      </c>
      <c r="D194">
        <f t="shared" si="5"/>
        <v>112</v>
      </c>
      <c r="J194" s="159">
        <v>1.62268518518523E-3</v>
      </c>
      <c r="K194" s="1">
        <v>125</v>
      </c>
      <c r="L194" s="160"/>
      <c r="O194" s="160" t="e">
        <f t="shared" si="6"/>
        <v>#N/A</v>
      </c>
    </row>
    <row r="195" spans="3:15" x14ac:dyDescent="0.25">
      <c r="C195" s="159">
        <v>1.41550925925926E-3</v>
      </c>
      <c r="D195">
        <f t="shared" ref="D195:D258" si="7">VLOOKUP(C195,$A$2:$B$151,2)</f>
        <v>111</v>
      </c>
      <c r="J195" s="159">
        <v>1.62384259259263E-3</v>
      </c>
      <c r="K195" s="1">
        <v>125</v>
      </c>
      <c r="L195" s="160"/>
      <c r="O195" s="160" t="e">
        <f t="shared" ref="O195:O258" si="8">VLOOKUP(N195,$J$2:$K$1192,2,1)</f>
        <v>#N/A</v>
      </c>
    </row>
    <row r="196" spans="3:15" x14ac:dyDescent="0.25">
      <c r="C196" s="159">
        <v>1.41666666666667E-3</v>
      </c>
      <c r="D196">
        <f t="shared" si="7"/>
        <v>111</v>
      </c>
      <c r="J196" s="159">
        <v>1.62500000000004E-3</v>
      </c>
      <c r="K196" s="1">
        <v>125</v>
      </c>
      <c r="L196" s="160"/>
      <c r="O196" s="160" t="e">
        <f t="shared" si="8"/>
        <v>#N/A</v>
      </c>
    </row>
    <row r="197" spans="3:15" x14ac:dyDescent="0.25">
      <c r="C197" s="159">
        <v>1.41782407407407E-3</v>
      </c>
      <c r="D197">
        <f t="shared" si="7"/>
        <v>111</v>
      </c>
      <c r="J197" s="159">
        <v>1.62615740740745E-3</v>
      </c>
      <c r="K197" s="1">
        <v>125</v>
      </c>
      <c r="L197" s="160"/>
      <c r="O197" s="160" t="e">
        <f t="shared" si="8"/>
        <v>#N/A</v>
      </c>
    </row>
    <row r="198" spans="3:15" x14ac:dyDescent="0.25">
      <c r="C198" s="159">
        <v>1.4189814814814801E-3</v>
      </c>
      <c r="D198">
        <f t="shared" si="7"/>
        <v>111</v>
      </c>
      <c r="J198" s="159">
        <v>1.62731481481486E-3</v>
      </c>
      <c r="K198" s="1">
        <v>125</v>
      </c>
      <c r="L198" s="160"/>
      <c r="O198" s="160" t="e">
        <f t="shared" si="8"/>
        <v>#N/A</v>
      </c>
    </row>
    <row r="199" spans="3:15" x14ac:dyDescent="0.25">
      <c r="C199" s="159">
        <v>1.4201388888888901E-3</v>
      </c>
      <c r="D199">
        <f t="shared" si="7"/>
        <v>111</v>
      </c>
      <c r="J199" s="159">
        <v>1.6284722222222601E-3</v>
      </c>
      <c r="K199" s="1">
        <v>125</v>
      </c>
      <c r="L199" s="160"/>
      <c r="O199" s="160" t="e">
        <f t="shared" si="8"/>
        <v>#N/A</v>
      </c>
    </row>
    <row r="200" spans="3:15" x14ac:dyDescent="0.25">
      <c r="C200" s="159">
        <v>1.4212962962962901E-3</v>
      </c>
      <c r="D200">
        <f t="shared" si="7"/>
        <v>110</v>
      </c>
      <c r="J200" s="159">
        <v>1.6296296296296701E-3</v>
      </c>
      <c r="K200" s="1">
        <v>125</v>
      </c>
      <c r="L200" s="160"/>
      <c r="O200" s="160" t="e">
        <f t="shared" si="8"/>
        <v>#N/A</v>
      </c>
    </row>
    <row r="201" spans="3:15" x14ac:dyDescent="0.25">
      <c r="C201" s="159">
        <v>1.4224537037037001E-3</v>
      </c>
      <c r="D201">
        <f t="shared" si="7"/>
        <v>110</v>
      </c>
      <c r="J201" s="159">
        <v>1.6307870370370801E-3</v>
      </c>
      <c r="K201" s="1">
        <v>124</v>
      </c>
      <c r="L201" s="160"/>
      <c r="O201" s="160" t="e">
        <f t="shared" si="8"/>
        <v>#N/A</v>
      </c>
    </row>
    <row r="202" spans="3:15" x14ac:dyDescent="0.25">
      <c r="C202" s="159">
        <v>1.4236111111111101E-3</v>
      </c>
      <c r="D202">
        <f t="shared" si="7"/>
        <v>110</v>
      </c>
      <c r="J202" s="159">
        <v>1.6319444444444901E-3</v>
      </c>
      <c r="K202" s="1">
        <v>124</v>
      </c>
      <c r="L202" s="160"/>
      <c r="O202" s="160" t="e">
        <f t="shared" si="8"/>
        <v>#N/A</v>
      </c>
    </row>
    <row r="203" spans="3:15" x14ac:dyDescent="0.25">
      <c r="C203" s="159">
        <v>1.4247685185185201E-3</v>
      </c>
      <c r="D203">
        <f t="shared" si="7"/>
        <v>110</v>
      </c>
      <c r="J203" s="159">
        <v>1.6331018518518899E-3</v>
      </c>
      <c r="K203" s="1">
        <v>124</v>
      </c>
      <c r="L203" s="160"/>
      <c r="O203" s="160" t="e">
        <f t="shared" si="8"/>
        <v>#N/A</v>
      </c>
    </row>
    <row r="204" spans="3:15" x14ac:dyDescent="0.25">
      <c r="C204" s="159">
        <v>1.4259259259259199E-3</v>
      </c>
      <c r="D204">
        <f t="shared" si="7"/>
        <v>110</v>
      </c>
      <c r="J204" s="159">
        <v>1.6342592592592999E-3</v>
      </c>
      <c r="K204" s="1">
        <v>124</v>
      </c>
      <c r="L204" s="160"/>
      <c r="O204" s="160" t="e">
        <f t="shared" si="8"/>
        <v>#N/A</v>
      </c>
    </row>
    <row r="205" spans="3:15" x14ac:dyDescent="0.25">
      <c r="C205" s="159">
        <v>1.4270833333333299E-3</v>
      </c>
      <c r="D205">
        <f t="shared" si="7"/>
        <v>109</v>
      </c>
      <c r="J205" s="159">
        <v>1.6354166666667099E-3</v>
      </c>
      <c r="K205" s="1">
        <v>124</v>
      </c>
      <c r="L205" s="160"/>
      <c r="O205" s="160" t="e">
        <f t="shared" si="8"/>
        <v>#N/A</v>
      </c>
    </row>
    <row r="206" spans="3:15" x14ac:dyDescent="0.25">
      <c r="C206" s="159">
        <v>1.4282407407407399E-3</v>
      </c>
      <c r="D206">
        <f t="shared" si="7"/>
        <v>109</v>
      </c>
      <c r="J206" s="159">
        <v>1.6365740740741199E-3</v>
      </c>
      <c r="K206" s="1">
        <v>124</v>
      </c>
      <c r="L206" s="160"/>
      <c r="O206" s="160" t="e">
        <f t="shared" si="8"/>
        <v>#N/A</v>
      </c>
    </row>
    <row r="207" spans="3:15" x14ac:dyDescent="0.25">
      <c r="C207" s="159">
        <v>1.4293981481481499E-3</v>
      </c>
      <c r="D207">
        <f t="shared" si="7"/>
        <v>109</v>
      </c>
      <c r="J207" s="159">
        <v>1.6377314814815199E-3</v>
      </c>
      <c r="K207" s="1">
        <v>124</v>
      </c>
      <c r="L207" s="160"/>
      <c r="O207" s="160" t="e">
        <f t="shared" si="8"/>
        <v>#N/A</v>
      </c>
    </row>
    <row r="208" spans="3:15" x14ac:dyDescent="0.25">
      <c r="C208" s="159">
        <v>1.4305555555555499E-3</v>
      </c>
      <c r="D208">
        <f t="shared" si="7"/>
        <v>109</v>
      </c>
      <c r="J208" s="159">
        <v>1.6388888888889299E-3</v>
      </c>
      <c r="K208" s="1">
        <v>124</v>
      </c>
      <c r="L208" s="160"/>
      <c r="O208" s="160" t="e">
        <f t="shared" si="8"/>
        <v>#N/A</v>
      </c>
    </row>
    <row r="209" spans="3:15" x14ac:dyDescent="0.25">
      <c r="C209" s="159">
        <v>1.4317129629629599E-3</v>
      </c>
      <c r="D209">
        <f t="shared" si="7"/>
        <v>109</v>
      </c>
      <c r="J209" s="159">
        <v>1.6400462962963399E-3</v>
      </c>
      <c r="K209" s="1">
        <v>123</v>
      </c>
      <c r="L209" s="160"/>
      <c r="O209" s="160" t="e">
        <f t="shared" si="8"/>
        <v>#N/A</v>
      </c>
    </row>
    <row r="210" spans="3:15" x14ac:dyDescent="0.25">
      <c r="C210" s="159">
        <v>1.4328703703703699E-3</v>
      </c>
      <c r="D210">
        <f t="shared" si="7"/>
        <v>108</v>
      </c>
      <c r="J210" s="159">
        <v>1.6412037037037499E-3</v>
      </c>
      <c r="K210" s="1">
        <v>123</v>
      </c>
      <c r="L210" s="160"/>
      <c r="O210" s="160" t="e">
        <f t="shared" si="8"/>
        <v>#N/A</v>
      </c>
    </row>
    <row r="211" spans="3:15" x14ac:dyDescent="0.25">
      <c r="C211" s="159">
        <v>1.4340277777777799E-3</v>
      </c>
      <c r="D211">
        <f t="shared" si="7"/>
        <v>108</v>
      </c>
      <c r="J211" s="159">
        <v>1.64236111111115E-3</v>
      </c>
      <c r="K211" s="1">
        <v>123</v>
      </c>
      <c r="L211" s="160"/>
      <c r="O211" s="160" t="e">
        <f t="shared" si="8"/>
        <v>#N/A</v>
      </c>
    </row>
    <row r="212" spans="3:15" x14ac:dyDescent="0.25">
      <c r="C212" s="159">
        <v>1.43518518518518E-3</v>
      </c>
      <c r="D212">
        <f t="shared" si="7"/>
        <v>108</v>
      </c>
      <c r="J212" s="159">
        <v>1.64351851851856E-3</v>
      </c>
      <c r="K212" s="1">
        <v>123</v>
      </c>
      <c r="L212" s="160"/>
      <c r="O212" s="160" t="e">
        <f t="shared" si="8"/>
        <v>#N/A</v>
      </c>
    </row>
    <row r="213" spans="3:15" x14ac:dyDescent="0.25">
      <c r="C213" s="159">
        <v>1.43634259259259E-3</v>
      </c>
      <c r="D213">
        <f t="shared" si="7"/>
        <v>108</v>
      </c>
      <c r="J213" s="159">
        <v>1.64467592592597E-3</v>
      </c>
      <c r="K213" s="1">
        <v>123</v>
      </c>
      <c r="L213" s="160"/>
      <c r="O213" s="160" t="e">
        <f t="shared" si="8"/>
        <v>#N/A</v>
      </c>
    </row>
    <row r="214" spans="3:15" x14ac:dyDescent="0.25">
      <c r="C214" s="159">
        <v>1.4375E-3</v>
      </c>
      <c r="D214">
        <f t="shared" si="7"/>
        <v>108</v>
      </c>
      <c r="J214" s="159">
        <v>1.64583333333338E-3</v>
      </c>
      <c r="K214" s="1">
        <v>123</v>
      </c>
      <c r="L214" s="160"/>
      <c r="O214" s="160" t="e">
        <f t="shared" si="8"/>
        <v>#N/A</v>
      </c>
    </row>
    <row r="215" spans="3:15" x14ac:dyDescent="0.25">
      <c r="C215" s="159">
        <v>1.43865740740741E-3</v>
      </c>
      <c r="D215">
        <f t="shared" si="7"/>
        <v>107</v>
      </c>
      <c r="J215" s="159">
        <v>1.64699074074078E-3</v>
      </c>
      <c r="K215" s="1">
        <v>123</v>
      </c>
      <c r="L215" s="160"/>
      <c r="O215" s="160" t="e">
        <f t="shared" si="8"/>
        <v>#N/A</v>
      </c>
    </row>
    <row r="216" spans="3:15" x14ac:dyDescent="0.25">
      <c r="C216" s="159">
        <v>1.43981481481481E-3</v>
      </c>
      <c r="D216">
        <f t="shared" si="7"/>
        <v>107</v>
      </c>
      <c r="J216" s="159">
        <v>1.64814814814819E-3</v>
      </c>
      <c r="K216" s="1">
        <v>123</v>
      </c>
      <c r="L216" s="160"/>
      <c r="O216" s="160" t="e">
        <f t="shared" si="8"/>
        <v>#N/A</v>
      </c>
    </row>
    <row r="217" spans="3:15" x14ac:dyDescent="0.25">
      <c r="C217" s="159">
        <v>1.44097222222222E-3</v>
      </c>
      <c r="D217">
        <f t="shared" si="7"/>
        <v>107</v>
      </c>
      <c r="J217" s="159">
        <v>1.6493055555556E-3</v>
      </c>
      <c r="K217" s="1">
        <v>122</v>
      </c>
      <c r="L217" s="160"/>
      <c r="O217" s="160" t="e">
        <f t="shared" si="8"/>
        <v>#N/A</v>
      </c>
    </row>
    <row r="218" spans="3:15" x14ac:dyDescent="0.25">
      <c r="C218" s="159">
        <v>1.44212962962963E-3</v>
      </c>
      <c r="D218">
        <f t="shared" si="7"/>
        <v>107</v>
      </c>
      <c r="J218" s="159">
        <v>1.65046296296301E-3</v>
      </c>
      <c r="K218" s="1">
        <v>122</v>
      </c>
      <c r="L218" s="160"/>
      <c r="O218" s="160" t="e">
        <f t="shared" si="8"/>
        <v>#N/A</v>
      </c>
    </row>
    <row r="219" spans="3:15" x14ac:dyDescent="0.25">
      <c r="C219" s="159">
        <v>1.44328703703704E-3</v>
      </c>
      <c r="D219">
        <f t="shared" si="7"/>
        <v>107</v>
      </c>
      <c r="J219" s="159">
        <v>1.65162037037042E-3</v>
      </c>
      <c r="K219" s="1">
        <v>122</v>
      </c>
      <c r="L219" s="160"/>
      <c r="O219" s="160" t="e">
        <f t="shared" si="8"/>
        <v>#N/A</v>
      </c>
    </row>
    <row r="220" spans="3:15" x14ac:dyDescent="0.25">
      <c r="C220" s="159">
        <v>1.44444444444444E-3</v>
      </c>
      <c r="D220">
        <f t="shared" si="7"/>
        <v>106</v>
      </c>
      <c r="J220" s="159">
        <v>1.65277777777782E-3</v>
      </c>
      <c r="K220" s="1">
        <v>122</v>
      </c>
      <c r="L220" s="160"/>
      <c r="O220" s="160" t="e">
        <f t="shared" si="8"/>
        <v>#N/A</v>
      </c>
    </row>
    <row r="221" spans="3:15" x14ac:dyDescent="0.25">
      <c r="C221" s="159">
        <v>1.44560185185185E-3</v>
      </c>
      <c r="D221">
        <f t="shared" si="7"/>
        <v>106</v>
      </c>
      <c r="J221" s="159">
        <v>1.65393518518523E-3</v>
      </c>
      <c r="K221" s="1">
        <v>122</v>
      </c>
      <c r="L221" s="160"/>
      <c r="O221" s="160" t="e">
        <f t="shared" si="8"/>
        <v>#N/A</v>
      </c>
    </row>
    <row r="222" spans="3:15" x14ac:dyDescent="0.25">
      <c r="C222" s="159">
        <v>1.44675925925926E-3</v>
      </c>
      <c r="D222">
        <f t="shared" si="7"/>
        <v>106</v>
      </c>
      <c r="J222" s="159">
        <v>1.65509259259264E-3</v>
      </c>
      <c r="K222" s="1">
        <v>122</v>
      </c>
      <c r="L222" s="160"/>
      <c r="O222" s="160" t="e">
        <f t="shared" si="8"/>
        <v>#N/A</v>
      </c>
    </row>
    <row r="223" spans="3:15" x14ac:dyDescent="0.25">
      <c r="C223" s="159">
        <v>1.4479166666666601E-3</v>
      </c>
      <c r="D223">
        <f t="shared" si="7"/>
        <v>106</v>
      </c>
      <c r="J223" s="159">
        <v>1.65625000000005E-3</v>
      </c>
      <c r="K223" s="1">
        <v>122</v>
      </c>
      <c r="L223" s="160"/>
      <c r="O223" s="160" t="e">
        <f t="shared" si="8"/>
        <v>#N/A</v>
      </c>
    </row>
    <row r="224" spans="3:15" x14ac:dyDescent="0.25">
      <c r="C224" s="159">
        <v>1.4490740740740701E-3</v>
      </c>
      <c r="D224">
        <f t="shared" si="7"/>
        <v>106</v>
      </c>
      <c r="J224" s="159">
        <v>1.6574074074074501E-3</v>
      </c>
      <c r="K224" s="1">
        <v>122</v>
      </c>
      <c r="L224" s="160"/>
      <c r="O224" s="160" t="e">
        <f t="shared" si="8"/>
        <v>#N/A</v>
      </c>
    </row>
    <row r="225" spans="3:15" x14ac:dyDescent="0.25">
      <c r="C225" s="159">
        <v>1.4502314814814801E-3</v>
      </c>
      <c r="D225">
        <f t="shared" si="7"/>
        <v>105</v>
      </c>
      <c r="J225" s="159">
        <v>1.6585648148148601E-3</v>
      </c>
      <c r="K225" s="1">
        <v>121</v>
      </c>
      <c r="L225" s="160"/>
      <c r="O225" s="160" t="e">
        <f t="shared" si="8"/>
        <v>#N/A</v>
      </c>
    </row>
    <row r="226" spans="3:15" x14ac:dyDescent="0.25">
      <c r="C226" s="159">
        <v>1.4513888888888901E-3</v>
      </c>
      <c r="D226">
        <f t="shared" si="7"/>
        <v>105</v>
      </c>
      <c r="J226" s="159">
        <v>1.6597222222222701E-3</v>
      </c>
      <c r="K226" s="1">
        <v>121</v>
      </c>
      <c r="L226" s="160"/>
      <c r="O226" s="160" t="e">
        <f t="shared" si="8"/>
        <v>#N/A</v>
      </c>
    </row>
    <row r="227" spans="3:15" x14ac:dyDescent="0.25">
      <c r="C227" s="159">
        <v>1.4525462962962899E-3</v>
      </c>
      <c r="D227">
        <f t="shared" si="7"/>
        <v>105</v>
      </c>
      <c r="J227" s="159">
        <v>1.6608796296296801E-3</v>
      </c>
      <c r="K227" s="1">
        <v>121</v>
      </c>
      <c r="L227" s="160"/>
      <c r="O227" s="160" t="e">
        <f t="shared" si="8"/>
        <v>#N/A</v>
      </c>
    </row>
    <row r="228" spans="3:15" x14ac:dyDescent="0.25">
      <c r="C228" s="159">
        <v>1.4537037037036999E-3</v>
      </c>
      <c r="D228">
        <f t="shared" si="7"/>
        <v>105</v>
      </c>
      <c r="J228" s="159">
        <v>1.6620370370370801E-3</v>
      </c>
      <c r="K228" s="1">
        <v>121</v>
      </c>
      <c r="L228" s="160"/>
      <c r="O228" s="160" t="e">
        <f t="shared" si="8"/>
        <v>#N/A</v>
      </c>
    </row>
    <row r="229" spans="3:15" x14ac:dyDescent="0.25">
      <c r="C229" s="159">
        <v>1.4548611111111099E-3</v>
      </c>
      <c r="D229">
        <f t="shared" si="7"/>
        <v>105</v>
      </c>
      <c r="J229" s="159">
        <v>1.6631944444444899E-3</v>
      </c>
      <c r="K229" s="1">
        <v>121</v>
      </c>
      <c r="L229" s="160"/>
      <c r="O229" s="160" t="e">
        <f t="shared" si="8"/>
        <v>#N/A</v>
      </c>
    </row>
    <row r="230" spans="3:15" x14ac:dyDescent="0.25">
      <c r="C230" s="159">
        <v>1.4560185185185199E-3</v>
      </c>
      <c r="D230">
        <f t="shared" si="7"/>
        <v>104</v>
      </c>
      <c r="J230" s="159">
        <v>1.6643518518518999E-3</v>
      </c>
      <c r="K230" s="1">
        <v>121</v>
      </c>
      <c r="L230" s="160"/>
      <c r="O230" s="160" t="e">
        <f t="shared" si="8"/>
        <v>#N/A</v>
      </c>
    </row>
    <row r="231" spans="3:15" x14ac:dyDescent="0.25">
      <c r="C231" s="159">
        <v>1.4571759259259199E-3</v>
      </c>
      <c r="D231">
        <f t="shared" si="7"/>
        <v>104</v>
      </c>
      <c r="J231" s="159">
        <v>1.6655092592593099E-3</v>
      </c>
      <c r="K231" s="1">
        <v>121</v>
      </c>
      <c r="L231" s="160"/>
      <c r="O231" s="160" t="e">
        <f t="shared" si="8"/>
        <v>#N/A</v>
      </c>
    </row>
    <row r="232" spans="3:15" x14ac:dyDescent="0.25">
      <c r="C232" s="159">
        <v>1.4583333333333299E-3</v>
      </c>
      <c r="D232">
        <f t="shared" si="7"/>
        <v>104</v>
      </c>
      <c r="J232" s="159">
        <v>1.6666666666667099E-3</v>
      </c>
      <c r="K232" s="1">
        <v>121</v>
      </c>
      <c r="L232" s="160"/>
      <c r="O232" s="160" t="e">
        <f t="shared" si="8"/>
        <v>#N/A</v>
      </c>
    </row>
    <row r="233" spans="3:15" x14ac:dyDescent="0.25">
      <c r="C233" s="159">
        <v>1.4594907407407399E-3</v>
      </c>
      <c r="D233">
        <f t="shared" si="7"/>
        <v>104</v>
      </c>
      <c r="J233" s="159">
        <v>1.6678240740741199E-3</v>
      </c>
      <c r="K233" s="1">
        <v>120</v>
      </c>
      <c r="L233" s="160"/>
      <c r="O233" s="160" t="e">
        <f t="shared" si="8"/>
        <v>#N/A</v>
      </c>
    </row>
    <row r="234" spans="3:15" x14ac:dyDescent="0.25">
      <c r="C234" s="159">
        <v>1.4606481481481499E-3</v>
      </c>
      <c r="D234">
        <f t="shared" si="7"/>
        <v>104</v>
      </c>
      <c r="J234" s="159">
        <v>1.6689814814815299E-3</v>
      </c>
      <c r="K234" s="1">
        <v>120</v>
      </c>
      <c r="L234" s="160"/>
      <c r="O234" s="160" t="e">
        <f t="shared" si="8"/>
        <v>#N/A</v>
      </c>
    </row>
    <row r="235" spans="3:15" x14ac:dyDescent="0.25">
      <c r="C235" s="159">
        <v>1.46180555555555E-3</v>
      </c>
      <c r="D235">
        <f t="shared" si="7"/>
        <v>103</v>
      </c>
      <c r="J235" s="159">
        <v>1.6701388888889399E-3</v>
      </c>
      <c r="K235" s="1">
        <v>120</v>
      </c>
      <c r="L235" s="160"/>
      <c r="O235" s="160" t="e">
        <f t="shared" si="8"/>
        <v>#N/A</v>
      </c>
    </row>
    <row r="236" spans="3:15" x14ac:dyDescent="0.25">
      <c r="C236" s="159">
        <v>1.46296296296296E-3</v>
      </c>
      <c r="D236">
        <f t="shared" si="7"/>
        <v>103</v>
      </c>
      <c r="J236" s="159">
        <v>1.67129629629634E-3</v>
      </c>
      <c r="K236" s="1">
        <v>120</v>
      </c>
      <c r="L236" s="160"/>
      <c r="O236" s="160" t="e">
        <f t="shared" si="8"/>
        <v>#N/A</v>
      </c>
    </row>
    <row r="237" spans="3:15" x14ac:dyDescent="0.25">
      <c r="C237" s="159">
        <v>1.46412037037037E-3</v>
      </c>
      <c r="D237">
        <f t="shared" si="7"/>
        <v>103</v>
      </c>
      <c r="J237" s="159">
        <v>1.67245370370375E-3</v>
      </c>
      <c r="K237" s="1">
        <v>120</v>
      </c>
      <c r="L237" s="160"/>
      <c r="O237" s="160" t="e">
        <f t="shared" si="8"/>
        <v>#N/A</v>
      </c>
    </row>
    <row r="238" spans="3:15" x14ac:dyDescent="0.25">
      <c r="C238" s="159">
        <v>1.46527777777778E-3</v>
      </c>
      <c r="D238">
        <f t="shared" si="7"/>
        <v>103</v>
      </c>
      <c r="J238" s="159">
        <v>1.67361111111116E-3</v>
      </c>
      <c r="K238" s="1">
        <v>120</v>
      </c>
      <c r="L238" s="160"/>
      <c r="O238" s="160" t="e">
        <f t="shared" si="8"/>
        <v>#N/A</v>
      </c>
    </row>
    <row r="239" spans="3:15" x14ac:dyDescent="0.25">
      <c r="C239" s="159">
        <v>1.46643518518518E-3</v>
      </c>
      <c r="D239">
        <f t="shared" si="7"/>
        <v>103</v>
      </c>
      <c r="J239" s="159">
        <v>1.67476851851857E-3</v>
      </c>
      <c r="K239" s="1">
        <v>120</v>
      </c>
      <c r="L239" s="160"/>
      <c r="O239" s="160" t="e">
        <f t="shared" si="8"/>
        <v>#N/A</v>
      </c>
    </row>
    <row r="240" spans="3:15" x14ac:dyDescent="0.25">
      <c r="C240" s="159">
        <v>1.46759259259259E-3</v>
      </c>
      <c r="D240">
        <f t="shared" si="7"/>
        <v>102</v>
      </c>
      <c r="J240" s="159">
        <v>1.67592592592598E-3</v>
      </c>
      <c r="K240" s="1">
        <v>120</v>
      </c>
      <c r="L240" s="160"/>
      <c r="O240" s="160" t="e">
        <f t="shared" si="8"/>
        <v>#N/A</v>
      </c>
    </row>
    <row r="241" spans="3:15" x14ac:dyDescent="0.25">
      <c r="C241" s="159">
        <v>1.46875E-3</v>
      </c>
      <c r="D241">
        <f t="shared" si="7"/>
        <v>102</v>
      </c>
      <c r="J241" s="159">
        <v>1.67708333333338E-3</v>
      </c>
      <c r="K241" s="1">
        <v>119</v>
      </c>
      <c r="L241" s="160"/>
      <c r="O241" s="160" t="e">
        <f t="shared" si="8"/>
        <v>#N/A</v>
      </c>
    </row>
    <row r="242" spans="3:15" x14ac:dyDescent="0.25">
      <c r="C242" s="159">
        <v>1.46990740740741E-3</v>
      </c>
      <c r="D242">
        <f t="shared" si="7"/>
        <v>102</v>
      </c>
      <c r="J242" s="159">
        <v>1.67824074074079E-3</v>
      </c>
      <c r="K242" s="1">
        <v>119</v>
      </c>
      <c r="L242" s="160"/>
      <c r="O242" s="160" t="e">
        <f t="shared" si="8"/>
        <v>#N/A</v>
      </c>
    </row>
    <row r="243" spans="3:15" x14ac:dyDescent="0.25">
      <c r="C243" s="159">
        <v>1.47106481481481E-3</v>
      </c>
      <c r="D243">
        <f t="shared" si="7"/>
        <v>102</v>
      </c>
      <c r="J243" s="159">
        <v>1.6793981481482E-3</v>
      </c>
      <c r="K243" s="1">
        <v>119</v>
      </c>
      <c r="L243" s="160"/>
      <c r="O243" s="160" t="e">
        <f t="shared" si="8"/>
        <v>#N/A</v>
      </c>
    </row>
    <row r="244" spans="3:15" x14ac:dyDescent="0.25">
      <c r="C244" s="159">
        <v>1.47222222222222E-3</v>
      </c>
      <c r="D244">
        <f t="shared" si="7"/>
        <v>102</v>
      </c>
      <c r="J244" s="159">
        <v>1.68055555555561E-3</v>
      </c>
      <c r="K244" s="1">
        <v>119</v>
      </c>
      <c r="L244" s="160"/>
      <c r="O244" s="160" t="e">
        <f t="shared" si="8"/>
        <v>#N/A</v>
      </c>
    </row>
    <row r="245" spans="3:15" x14ac:dyDescent="0.25">
      <c r="C245" s="159">
        <v>1.47337962962963E-3</v>
      </c>
      <c r="D245">
        <f t="shared" si="7"/>
        <v>101</v>
      </c>
      <c r="J245" s="159">
        <v>1.68171296296301E-3</v>
      </c>
      <c r="K245" s="1">
        <v>119</v>
      </c>
      <c r="L245" s="160"/>
      <c r="O245" s="160" t="e">
        <f t="shared" si="8"/>
        <v>#N/A</v>
      </c>
    </row>
    <row r="246" spans="3:15" x14ac:dyDescent="0.25">
      <c r="C246" s="159">
        <v>1.47453703703704E-3</v>
      </c>
      <c r="D246">
        <f t="shared" si="7"/>
        <v>101</v>
      </c>
      <c r="J246" s="159">
        <v>1.68287037037042E-3</v>
      </c>
      <c r="K246" s="1">
        <v>119</v>
      </c>
      <c r="L246" s="160"/>
      <c r="O246" s="160" t="e">
        <f t="shared" si="8"/>
        <v>#N/A</v>
      </c>
    </row>
    <row r="247" spans="3:15" x14ac:dyDescent="0.25">
      <c r="C247" s="159">
        <v>1.4756944444444401E-3</v>
      </c>
      <c r="D247">
        <f t="shared" si="7"/>
        <v>101</v>
      </c>
      <c r="J247" s="159">
        <v>1.68402777777783E-3</v>
      </c>
      <c r="K247" s="1">
        <v>119</v>
      </c>
      <c r="L247" s="160"/>
      <c r="O247" s="160" t="e">
        <f t="shared" si="8"/>
        <v>#N/A</v>
      </c>
    </row>
    <row r="248" spans="3:15" x14ac:dyDescent="0.25">
      <c r="C248" s="159">
        <v>1.4768518518518501E-3</v>
      </c>
      <c r="D248">
        <f t="shared" si="7"/>
        <v>101</v>
      </c>
      <c r="J248" s="159">
        <v>1.68518518518524E-3</v>
      </c>
      <c r="K248" s="1">
        <v>119</v>
      </c>
      <c r="L248" s="160"/>
      <c r="O248" s="160" t="e">
        <f t="shared" si="8"/>
        <v>#N/A</v>
      </c>
    </row>
    <row r="249" spans="3:15" x14ac:dyDescent="0.25">
      <c r="C249" s="159">
        <v>1.4780092592592601E-3</v>
      </c>
      <c r="D249">
        <f t="shared" si="7"/>
        <v>101</v>
      </c>
      <c r="J249" s="159">
        <v>1.6863425925926401E-3</v>
      </c>
      <c r="K249" s="1">
        <v>118</v>
      </c>
      <c r="L249" s="160"/>
      <c r="O249" s="160" t="e">
        <f t="shared" si="8"/>
        <v>#N/A</v>
      </c>
    </row>
    <row r="250" spans="3:15" x14ac:dyDescent="0.25">
      <c r="C250" s="159">
        <v>1.4791666666666601E-3</v>
      </c>
      <c r="D250">
        <f t="shared" si="7"/>
        <v>100</v>
      </c>
      <c r="J250" s="159">
        <v>1.6875000000000501E-3</v>
      </c>
      <c r="K250" s="1">
        <v>118</v>
      </c>
      <c r="L250" s="160"/>
      <c r="O250" s="160" t="e">
        <f t="shared" si="8"/>
        <v>#N/A</v>
      </c>
    </row>
    <row r="251" spans="3:15" x14ac:dyDescent="0.25">
      <c r="C251" s="159">
        <v>1.4803240740740701E-3</v>
      </c>
      <c r="D251">
        <f t="shared" si="7"/>
        <v>100</v>
      </c>
      <c r="J251" s="159">
        <v>1.6886574074074601E-3</v>
      </c>
      <c r="K251" s="1">
        <v>118</v>
      </c>
      <c r="L251" s="160"/>
      <c r="O251" s="160" t="e">
        <f t="shared" si="8"/>
        <v>#N/A</v>
      </c>
    </row>
    <row r="252" spans="3:15" x14ac:dyDescent="0.25">
      <c r="C252" s="159">
        <v>1.4814814814814801E-3</v>
      </c>
      <c r="D252">
        <f t="shared" si="7"/>
        <v>100</v>
      </c>
      <c r="J252" s="159">
        <v>1.6898148148148701E-3</v>
      </c>
      <c r="K252" s="1">
        <v>118</v>
      </c>
      <c r="L252" s="160"/>
      <c r="O252" s="160" t="e">
        <f t="shared" si="8"/>
        <v>#N/A</v>
      </c>
    </row>
    <row r="253" spans="3:15" x14ac:dyDescent="0.25">
      <c r="C253" s="159">
        <v>1.4826388888888899E-3</v>
      </c>
      <c r="D253">
        <f t="shared" si="7"/>
        <v>100</v>
      </c>
      <c r="J253" s="159">
        <v>1.6909722222222701E-3</v>
      </c>
      <c r="K253" s="1">
        <v>118</v>
      </c>
      <c r="L253" s="160"/>
      <c r="O253" s="160" t="e">
        <f t="shared" si="8"/>
        <v>#N/A</v>
      </c>
    </row>
    <row r="254" spans="3:15" x14ac:dyDescent="0.25">
      <c r="C254" s="159">
        <v>1.4837962962962899E-3</v>
      </c>
      <c r="D254">
        <f t="shared" si="7"/>
        <v>100</v>
      </c>
      <c r="J254" s="159">
        <v>1.6921296296296801E-3</v>
      </c>
      <c r="K254" s="1">
        <v>118</v>
      </c>
      <c r="L254" s="160"/>
      <c r="O254" s="160" t="e">
        <f t="shared" si="8"/>
        <v>#N/A</v>
      </c>
    </row>
    <row r="255" spans="3:15" x14ac:dyDescent="0.25">
      <c r="C255" s="159">
        <v>1.4849537037036999E-3</v>
      </c>
      <c r="D255">
        <f t="shared" si="7"/>
        <v>99</v>
      </c>
      <c r="J255" s="159">
        <v>1.6932870370370899E-3</v>
      </c>
      <c r="K255" s="1">
        <v>118</v>
      </c>
      <c r="L255" s="160"/>
      <c r="O255" s="160" t="e">
        <f t="shared" si="8"/>
        <v>#N/A</v>
      </c>
    </row>
    <row r="256" spans="3:15" x14ac:dyDescent="0.25">
      <c r="C256" s="159">
        <v>1.4861111111111099E-3</v>
      </c>
      <c r="D256">
        <f t="shared" si="7"/>
        <v>99</v>
      </c>
      <c r="J256" s="159">
        <v>1.6944444444444999E-3</v>
      </c>
      <c r="K256" s="1">
        <v>118</v>
      </c>
      <c r="L256" s="160"/>
      <c r="O256" s="160" t="e">
        <f t="shared" si="8"/>
        <v>#N/A</v>
      </c>
    </row>
    <row r="257" spans="3:15" x14ac:dyDescent="0.25">
      <c r="C257" s="159">
        <v>1.4872685185185199E-3</v>
      </c>
      <c r="D257">
        <f t="shared" si="7"/>
        <v>99</v>
      </c>
      <c r="J257" s="159">
        <v>1.6956018518518999E-3</v>
      </c>
      <c r="K257" s="1">
        <v>117</v>
      </c>
      <c r="L257" s="160"/>
      <c r="O257" s="160" t="e">
        <f t="shared" si="8"/>
        <v>#N/A</v>
      </c>
    </row>
    <row r="258" spans="3:15" x14ac:dyDescent="0.25">
      <c r="C258" s="159">
        <v>1.48842592592592E-3</v>
      </c>
      <c r="D258">
        <f t="shared" si="7"/>
        <v>99</v>
      </c>
      <c r="J258" s="159">
        <v>1.6967592592593099E-3</v>
      </c>
      <c r="K258" s="1">
        <v>117</v>
      </c>
      <c r="L258" s="160"/>
      <c r="O258" s="160" t="e">
        <f t="shared" si="8"/>
        <v>#N/A</v>
      </c>
    </row>
    <row r="259" spans="3:15" x14ac:dyDescent="0.25">
      <c r="C259" s="159">
        <v>1.48958333333333E-3</v>
      </c>
      <c r="D259">
        <f t="shared" ref="D259:D322" si="9">VLOOKUP(C259,$A$2:$B$151,2)</f>
        <v>99</v>
      </c>
      <c r="J259" s="159">
        <v>1.6979166666667199E-3</v>
      </c>
      <c r="K259" s="1">
        <v>117</v>
      </c>
      <c r="L259" s="160"/>
      <c r="O259" s="160" t="e">
        <f t="shared" ref="O259:O322" si="10">VLOOKUP(N259,$J$2:$K$1192,2,1)</f>
        <v>#N/A</v>
      </c>
    </row>
    <row r="260" spans="3:15" x14ac:dyDescent="0.25">
      <c r="C260" s="159">
        <v>1.49074074074074E-3</v>
      </c>
      <c r="D260">
        <f t="shared" si="9"/>
        <v>98</v>
      </c>
      <c r="J260" s="159">
        <v>1.6990740740741299E-3</v>
      </c>
      <c r="K260" s="1">
        <v>117</v>
      </c>
      <c r="L260" s="160"/>
      <c r="O260" s="160" t="e">
        <f t="shared" si="10"/>
        <v>#N/A</v>
      </c>
    </row>
    <row r="261" spans="3:15" x14ac:dyDescent="0.25">
      <c r="C261" s="159">
        <v>1.49189814814815E-3</v>
      </c>
      <c r="D261">
        <f t="shared" si="9"/>
        <v>98</v>
      </c>
      <c r="J261" s="159">
        <v>1.7002314814815399E-3</v>
      </c>
      <c r="K261" s="1">
        <v>117</v>
      </c>
      <c r="L261" s="160"/>
      <c r="O261" s="160" t="e">
        <f t="shared" si="10"/>
        <v>#N/A</v>
      </c>
    </row>
    <row r="262" spans="3:15" x14ac:dyDescent="0.25">
      <c r="C262" s="159">
        <v>1.49305555555555E-3</v>
      </c>
      <c r="D262">
        <f t="shared" si="9"/>
        <v>98</v>
      </c>
      <c r="J262" s="159">
        <v>1.70138888888894E-3</v>
      </c>
      <c r="K262" s="1">
        <v>117</v>
      </c>
      <c r="L262" s="160"/>
      <c r="O262" s="160" t="e">
        <f t="shared" si="10"/>
        <v>#N/A</v>
      </c>
    </row>
    <row r="263" spans="3:15" x14ac:dyDescent="0.25">
      <c r="C263" s="159">
        <v>1.49421296296296E-3</v>
      </c>
      <c r="D263">
        <f t="shared" si="9"/>
        <v>98</v>
      </c>
      <c r="J263" s="159">
        <v>1.70254629629635E-3</v>
      </c>
      <c r="K263" s="1">
        <v>117</v>
      </c>
      <c r="L263" s="160"/>
      <c r="O263" s="160" t="e">
        <f t="shared" si="10"/>
        <v>#N/A</v>
      </c>
    </row>
    <row r="264" spans="3:15" x14ac:dyDescent="0.25">
      <c r="C264" s="159">
        <v>1.49537037037037E-3</v>
      </c>
      <c r="D264">
        <f t="shared" si="9"/>
        <v>98</v>
      </c>
      <c r="J264" s="159">
        <v>1.70370370370376E-3</v>
      </c>
      <c r="K264" s="1">
        <v>117</v>
      </c>
      <c r="L264" s="160"/>
      <c r="O264" s="160" t="e">
        <f t="shared" si="10"/>
        <v>#N/A</v>
      </c>
    </row>
    <row r="265" spans="3:15" x14ac:dyDescent="0.25">
      <c r="C265" s="159">
        <v>1.49652777777778E-3</v>
      </c>
      <c r="D265">
        <f t="shared" si="9"/>
        <v>97</v>
      </c>
      <c r="J265" s="159">
        <v>1.70486111111117E-3</v>
      </c>
      <c r="K265" s="1">
        <v>116</v>
      </c>
      <c r="L265" s="160"/>
      <c r="O265" s="160" t="e">
        <f t="shared" si="10"/>
        <v>#N/A</v>
      </c>
    </row>
    <row r="266" spans="3:15" x14ac:dyDescent="0.25">
      <c r="C266" s="159">
        <v>1.49768518518518E-3</v>
      </c>
      <c r="D266">
        <f t="shared" si="9"/>
        <v>97</v>
      </c>
      <c r="J266" s="159">
        <v>1.70601851851857E-3</v>
      </c>
      <c r="K266" s="1">
        <v>116</v>
      </c>
      <c r="L266" s="160"/>
      <c r="O266" s="160" t="e">
        <f t="shared" si="10"/>
        <v>#N/A</v>
      </c>
    </row>
    <row r="267" spans="3:15" x14ac:dyDescent="0.25">
      <c r="C267" s="159">
        <v>1.49884259259259E-3</v>
      </c>
      <c r="D267">
        <f t="shared" si="9"/>
        <v>97</v>
      </c>
      <c r="J267" s="159">
        <v>1.70717592592598E-3</v>
      </c>
      <c r="K267" s="1">
        <v>116</v>
      </c>
      <c r="L267" s="160"/>
      <c r="O267" s="160" t="e">
        <f t="shared" si="10"/>
        <v>#N/A</v>
      </c>
    </row>
    <row r="268" spans="3:15" x14ac:dyDescent="0.25">
      <c r="C268" s="159">
        <v>1.5E-3</v>
      </c>
      <c r="D268">
        <f t="shared" si="9"/>
        <v>97</v>
      </c>
      <c r="J268" s="159">
        <v>1.70833333333339E-3</v>
      </c>
      <c r="K268" s="1">
        <v>116</v>
      </c>
      <c r="L268" s="160"/>
      <c r="O268" s="160" t="e">
        <f t="shared" si="10"/>
        <v>#N/A</v>
      </c>
    </row>
    <row r="269" spans="3:15" x14ac:dyDescent="0.25">
      <c r="C269" s="159">
        <v>1.50115740740741E-3</v>
      </c>
      <c r="D269">
        <f t="shared" si="9"/>
        <v>97</v>
      </c>
      <c r="J269" s="159">
        <v>1.7094907407408E-3</v>
      </c>
      <c r="K269" s="1">
        <v>116</v>
      </c>
      <c r="L269" s="160"/>
      <c r="O269" s="160" t="e">
        <f t="shared" si="10"/>
        <v>#N/A</v>
      </c>
    </row>
    <row r="270" spans="3:15" x14ac:dyDescent="0.25">
      <c r="C270" s="159">
        <v>1.5023148148148101E-3</v>
      </c>
      <c r="D270">
        <f t="shared" si="9"/>
        <v>96</v>
      </c>
      <c r="J270" s="159">
        <v>1.7106481481482E-3</v>
      </c>
      <c r="K270" s="1">
        <v>116</v>
      </c>
      <c r="L270" s="160"/>
      <c r="O270" s="160" t="e">
        <f t="shared" si="10"/>
        <v>#N/A</v>
      </c>
    </row>
    <row r="271" spans="3:15" x14ac:dyDescent="0.25">
      <c r="C271" s="159">
        <v>1.5034722222222201E-3</v>
      </c>
      <c r="D271">
        <f t="shared" si="9"/>
        <v>96</v>
      </c>
      <c r="J271" s="159">
        <v>1.71180555555561E-3</v>
      </c>
      <c r="K271" s="1">
        <v>116</v>
      </c>
      <c r="L271" s="160"/>
      <c r="O271" s="160" t="e">
        <f t="shared" si="10"/>
        <v>#N/A</v>
      </c>
    </row>
    <row r="272" spans="3:15" x14ac:dyDescent="0.25">
      <c r="C272" s="159">
        <v>1.5046296296296301E-3</v>
      </c>
      <c r="D272">
        <f t="shared" si="9"/>
        <v>96</v>
      </c>
      <c r="J272" s="159">
        <v>1.71296296296302E-3</v>
      </c>
      <c r="K272" s="1">
        <v>116</v>
      </c>
      <c r="L272" s="160"/>
      <c r="O272" s="160" t="e">
        <f t="shared" si="10"/>
        <v>#N/A</v>
      </c>
    </row>
    <row r="273" spans="3:15" x14ac:dyDescent="0.25">
      <c r="C273" s="159">
        <v>1.5057870370370401E-3</v>
      </c>
      <c r="D273">
        <f t="shared" si="9"/>
        <v>96</v>
      </c>
      <c r="J273" s="159">
        <v>1.71412037037043E-3</v>
      </c>
      <c r="K273" s="1">
        <v>115</v>
      </c>
      <c r="L273" s="160"/>
      <c r="O273" s="160" t="e">
        <f t="shared" si="10"/>
        <v>#N/A</v>
      </c>
    </row>
    <row r="274" spans="3:15" x14ac:dyDescent="0.25">
      <c r="C274" s="159">
        <v>1.5069444444444401E-3</v>
      </c>
      <c r="D274">
        <f t="shared" si="9"/>
        <v>96</v>
      </c>
      <c r="J274" s="159">
        <v>1.71527777777784E-3</v>
      </c>
      <c r="K274" s="1">
        <v>115</v>
      </c>
      <c r="L274" s="160"/>
      <c r="O274" s="160" t="e">
        <f t="shared" si="10"/>
        <v>#N/A</v>
      </c>
    </row>
    <row r="275" spans="3:15" x14ac:dyDescent="0.25">
      <c r="C275" s="159">
        <v>1.5081018518518501E-3</v>
      </c>
      <c r="D275">
        <f t="shared" si="9"/>
        <v>95</v>
      </c>
      <c r="J275" s="159">
        <v>1.7164351851852401E-3</v>
      </c>
      <c r="K275" s="1">
        <v>115</v>
      </c>
      <c r="L275" s="160"/>
      <c r="O275" s="160" t="e">
        <f t="shared" si="10"/>
        <v>#N/A</v>
      </c>
    </row>
    <row r="276" spans="3:15" x14ac:dyDescent="0.25">
      <c r="C276" s="159">
        <v>1.5092592592592601E-3</v>
      </c>
      <c r="D276">
        <f t="shared" si="9"/>
        <v>95</v>
      </c>
      <c r="J276" s="159">
        <v>1.7175925925926501E-3</v>
      </c>
      <c r="K276" s="1">
        <v>115</v>
      </c>
      <c r="L276" s="160"/>
      <c r="O276" s="160" t="e">
        <f t="shared" si="10"/>
        <v>#N/A</v>
      </c>
    </row>
    <row r="277" spans="3:15" x14ac:dyDescent="0.25">
      <c r="C277" s="159">
        <v>1.5104166666666599E-3</v>
      </c>
      <c r="D277">
        <f t="shared" si="9"/>
        <v>95</v>
      </c>
      <c r="J277" s="159">
        <v>1.7187500000000601E-3</v>
      </c>
      <c r="K277" s="1">
        <v>115</v>
      </c>
      <c r="L277" s="160"/>
      <c r="O277" s="160" t="e">
        <f t="shared" si="10"/>
        <v>#N/A</v>
      </c>
    </row>
    <row r="278" spans="3:15" x14ac:dyDescent="0.25">
      <c r="C278" s="159">
        <v>1.5115740740740699E-3</v>
      </c>
      <c r="D278">
        <f t="shared" si="9"/>
        <v>95</v>
      </c>
      <c r="J278" s="159">
        <v>1.7199074074074601E-3</v>
      </c>
      <c r="K278" s="1">
        <v>115</v>
      </c>
      <c r="L278" s="160"/>
      <c r="O278" s="160" t="e">
        <f t="shared" si="10"/>
        <v>#N/A</v>
      </c>
    </row>
    <row r="279" spans="3:15" x14ac:dyDescent="0.25">
      <c r="C279" s="159">
        <v>1.5127314814814799E-3</v>
      </c>
      <c r="D279">
        <f t="shared" si="9"/>
        <v>95</v>
      </c>
      <c r="J279" s="159">
        <v>1.7210648148148701E-3</v>
      </c>
      <c r="K279" s="1">
        <v>115</v>
      </c>
      <c r="L279" s="160"/>
      <c r="O279" s="160" t="e">
        <f t="shared" si="10"/>
        <v>#N/A</v>
      </c>
    </row>
    <row r="280" spans="3:15" x14ac:dyDescent="0.25">
      <c r="C280" s="159">
        <v>1.5138888888888899E-3</v>
      </c>
      <c r="D280">
        <f t="shared" si="9"/>
        <v>94</v>
      </c>
      <c r="J280" s="159">
        <v>1.7222222222222801E-3</v>
      </c>
      <c r="K280" s="1">
        <v>115</v>
      </c>
      <c r="L280" s="160"/>
      <c r="O280" s="160" t="e">
        <f t="shared" si="10"/>
        <v>#N/A</v>
      </c>
    </row>
    <row r="281" spans="3:15" x14ac:dyDescent="0.25">
      <c r="C281" s="159">
        <v>1.5150462962962899E-3</v>
      </c>
      <c r="D281">
        <f t="shared" si="9"/>
        <v>94</v>
      </c>
      <c r="J281" s="159">
        <v>1.7233796296296899E-3</v>
      </c>
      <c r="K281" s="1">
        <v>114</v>
      </c>
      <c r="L281" s="160"/>
      <c r="O281" s="160" t="e">
        <f t="shared" si="10"/>
        <v>#N/A</v>
      </c>
    </row>
    <row r="282" spans="3:15" x14ac:dyDescent="0.25">
      <c r="C282" s="159">
        <v>1.5162037037037E-3</v>
      </c>
      <c r="D282">
        <f t="shared" si="9"/>
        <v>94</v>
      </c>
      <c r="J282" s="159">
        <v>1.7245370370370999E-3</v>
      </c>
      <c r="K282" s="1">
        <v>114</v>
      </c>
      <c r="L282" s="160"/>
      <c r="O282" s="160" t="e">
        <f t="shared" si="10"/>
        <v>#N/A</v>
      </c>
    </row>
    <row r="283" spans="3:15" x14ac:dyDescent="0.25">
      <c r="C283" s="159">
        <v>1.51736111111111E-3</v>
      </c>
      <c r="D283">
        <f t="shared" si="9"/>
        <v>94</v>
      </c>
      <c r="J283" s="159">
        <v>1.7256944444444999E-3</v>
      </c>
      <c r="K283" s="1">
        <v>114</v>
      </c>
      <c r="L283" s="160"/>
      <c r="O283" s="160" t="e">
        <f t="shared" si="10"/>
        <v>#N/A</v>
      </c>
    </row>
    <row r="284" spans="3:15" x14ac:dyDescent="0.25">
      <c r="C284" s="159">
        <v>1.51851851851852E-3</v>
      </c>
      <c r="D284">
        <f t="shared" si="9"/>
        <v>94</v>
      </c>
      <c r="J284" s="159">
        <v>1.7268518518519099E-3</v>
      </c>
      <c r="K284" s="1">
        <v>114</v>
      </c>
      <c r="L284" s="160"/>
      <c r="O284" s="160" t="e">
        <f t="shared" si="10"/>
        <v>#N/A</v>
      </c>
    </row>
    <row r="285" spans="3:15" x14ac:dyDescent="0.25">
      <c r="C285" s="159">
        <v>1.51967592592592E-3</v>
      </c>
      <c r="D285">
        <f t="shared" si="9"/>
        <v>93</v>
      </c>
      <c r="J285" s="159">
        <v>1.7280092592593199E-3</v>
      </c>
      <c r="K285" s="1">
        <v>114</v>
      </c>
      <c r="L285" s="160"/>
      <c r="O285" s="160" t="e">
        <f t="shared" si="10"/>
        <v>#N/A</v>
      </c>
    </row>
    <row r="286" spans="3:15" x14ac:dyDescent="0.25">
      <c r="C286" s="159">
        <v>1.52083333333333E-3</v>
      </c>
      <c r="D286">
        <f t="shared" si="9"/>
        <v>93</v>
      </c>
      <c r="J286" s="159">
        <v>1.7291666666667299E-3</v>
      </c>
      <c r="K286" s="1">
        <v>114</v>
      </c>
      <c r="L286" s="160"/>
      <c r="O286" s="160" t="e">
        <f t="shared" si="10"/>
        <v>#N/A</v>
      </c>
    </row>
    <row r="287" spans="3:15" x14ac:dyDescent="0.25">
      <c r="C287" s="159">
        <v>1.52199074074074E-3</v>
      </c>
      <c r="D287">
        <f t="shared" si="9"/>
        <v>93</v>
      </c>
      <c r="J287" s="159">
        <v>1.73032407407413E-3</v>
      </c>
      <c r="K287" s="1">
        <v>114</v>
      </c>
      <c r="L287" s="160"/>
      <c r="O287" s="160" t="e">
        <f t="shared" si="10"/>
        <v>#N/A</v>
      </c>
    </row>
    <row r="288" spans="3:15" x14ac:dyDescent="0.25">
      <c r="C288" s="159">
        <v>1.52314814814815E-3</v>
      </c>
      <c r="D288">
        <f t="shared" si="9"/>
        <v>93</v>
      </c>
      <c r="J288" s="159">
        <v>1.73148148148154E-3</v>
      </c>
      <c r="K288" s="1">
        <v>114</v>
      </c>
      <c r="L288" s="160"/>
      <c r="O288" s="160" t="e">
        <f t="shared" si="10"/>
        <v>#N/A</v>
      </c>
    </row>
    <row r="289" spans="3:15" x14ac:dyDescent="0.25">
      <c r="C289" s="159">
        <v>1.52430555555555E-3</v>
      </c>
      <c r="D289">
        <f t="shared" si="9"/>
        <v>93</v>
      </c>
      <c r="J289" s="159">
        <v>1.73263888888895E-3</v>
      </c>
      <c r="K289" s="1">
        <v>113</v>
      </c>
      <c r="L289" s="160"/>
      <c r="O289" s="160" t="e">
        <f t="shared" si="10"/>
        <v>#N/A</v>
      </c>
    </row>
    <row r="290" spans="3:15" x14ac:dyDescent="0.25">
      <c r="C290" s="159">
        <v>1.52546296296296E-3</v>
      </c>
      <c r="D290">
        <f t="shared" si="9"/>
        <v>92</v>
      </c>
      <c r="J290" s="159">
        <v>1.73379629629636E-3</v>
      </c>
      <c r="K290" s="1">
        <v>113</v>
      </c>
      <c r="L290" s="160"/>
      <c r="O290" s="160" t="e">
        <f t="shared" si="10"/>
        <v>#N/A</v>
      </c>
    </row>
    <row r="291" spans="3:15" x14ac:dyDescent="0.25">
      <c r="C291" s="159">
        <v>1.52662037037037E-3</v>
      </c>
      <c r="D291">
        <f t="shared" si="9"/>
        <v>92</v>
      </c>
      <c r="J291" s="159">
        <v>1.73495370370376E-3</v>
      </c>
      <c r="K291" s="1">
        <v>113</v>
      </c>
      <c r="L291" s="160"/>
      <c r="O291" s="160" t="e">
        <f t="shared" si="10"/>
        <v>#N/A</v>
      </c>
    </row>
    <row r="292" spans="3:15" x14ac:dyDescent="0.25">
      <c r="C292" s="159">
        <v>1.52777777777778E-3</v>
      </c>
      <c r="D292">
        <f t="shared" si="9"/>
        <v>92</v>
      </c>
      <c r="J292" s="159">
        <v>1.73611111111117E-3</v>
      </c>
      <c r="K292" s="1">
        <v>113</v>
      </c>
      <c r="L292" s="160"/>
      <c r="O292" s="160" t="e">
        <f t="shared" si="10"/>
        <v>#N/A</v>
      </c>
    </row>
    <row r="293" spans="3:15" x14ac:dyDescent="0.25">
      <c r="C293" s="159">
        <v>1.5289351851851801E-3</v>
      </c>
      <c r="D293">
        <f t="shared" si="9"/>
        <v>92</v>
      </c>
      <c r="J293" s="159">
        <v>1.73726851851858E-3</v>
      </c>
      <c r="K293" s="1">
        <v>113</v>
      </c>
      <c r="L293" s="160"/>
      <c r="O293" s="160" t="e">
        <f t="shared" si="10"/>
        <v>#N/A</v>
      </c>
    </row>
    <row r="294" spans="3:15" x14ac:dyDescent="0.25">
      <c r="C294" s="159">
        <v>1.5300925925925901E-3</v>
      </c>
      <c r="D294">
        <f t="shared" si="9"/>
        <v>92</v>
      </c>
      <c r="J294" s="159">
        <v>1.73842592592599E-3</v>
      </c>
      <c r="K294" s="1">
        <v>113</v>
      </c>
      <c r="L294" s="160"/>
      <c r="O294" s="160" t="e">
        <f t="shared" si="10"/>
        <v>#N/A</v>
      </c>
    </row>
    <row r="295" spans="3:15" x14ac:dyDescent="0.25">
      <c r="C295" s="159">
        <v>1.5312500000000001E-3</v>
      </c>
      <c r="D295">
        <f t="shared" si="9"/>
        <v>91</v>
      </c>
      <c r="J295" s="159">
        <v>1.7395833333334E-3</v>
      </c>
      <c r="K295" s="1">
        <v>113</v>
      </c>
      <c r="L295" s="160"/>
      <c r="O295" s="160" t="e">
        <f t="shared" si="10"/>
        <v>#N/A</v>
      </c>
    </row>
    <row r="296" spans="3:15" x14ac:dyDescent="0.25">
      <c r="C296" s="159">
        <v>1.5324074074074101E-3</v>
      </c>
      <c r="D296">
        <f t="shared" si="9"/>
        <v>91</v>
      </c>
      <c r="J296" s="159">
        <v>1.7407407407408E-3</v>
      </c>
      <c r="K296" s="1">
        <v>113</v>
      </c>
      <c r="L296" s="160"/>
      <c r="O296" s="160" t="e">
        <f t="shared" si="10"/>
        <v>#N/A</v>
      </c>
    </row>
    <row r="297" spans="3:15" x14ac:dyDescent="0.25">
      <c r="C297" s="159">
        <v>1.5335648148148101E-3</v>
      </c>
      <c r="D297">
        <f t="shared" si="9"/>
        <v>91</v>
      </c>
      <c r="J297" s="159">
        <v>1.74189814814821E-3</v>
      </c>
      <c r="K297" s="1">
        <v>112</v>
      </c>
      <c r="L297" s="160"/>
      <c r="O297" s="160" t="e">
        <f t="shared" si="10"/>
        <v>#N/A</v>
      </c>
    </row>
    <row r="298" spans="3:15" x14ac:dyDescent="0.25">
      <c r="C298" s="159">
        <v>1.5347222222222201E-3</v>
      </c>
      <c r="D298">
        <f t="shared" si="9"/>
        <v>91</v>
      </c>
      <c r="J298" s="159">
        <v>1.74305555555562E-3</v>
      </c>
      <c r="K298" s="1">
        <v>112</v>
      </c>
      <c r="L298" s="160"/>
      <c r="O298" s="160" t="e">
        <f t="shared" si="10"/>
        <v>#N/A</v>
      </c>
    </row>
    <row r="299" spans="3:15" x14ac:dyDescent="0.25">
      <c r="C299" s="159">
        <v>1.5358796296296301E-3</v>
      </c>
      <c r="D299">
        <f t="shared" si="9"/>
        <v>91</v>
      </c>
      <c r="J299" s="159">
        <v>1.74421296296303E-3</v>
      </c>
      <c r="K299" s="1">
        <v>112</v>
      </c>
      <c r="L299" s="160"/>
      <c r="O299" s="160" t="e">
        <f t="shared" si="10"/>
        <v>#N/A</v>
      </c>
    </row>
    <row r="300" spans="3:15" x14ac:dyDescent="0.25">
      <c r="C300" s="159">
        <v>1.5370370370370299E-3</v>
      </c>
      <c r="D300">
        <f t="shared" si="9"/>
        <v>90</v>
      </c>
      <c r="J300" s="159">
        <v>1.7453703703704301E-3</v>
      </c>
      <c r="K300" s="1">
        <v>112</v>
      </c>
      <c r="L300" s="160"/>
      <c r="O300" s="160" t="e">
        <f t="shared" si="10"/>
        <v>#N/A</v>
      </c>
    </row>
    <row r="301" spans="3:15" x14ac:dyDescent="0.25">
      <c r="C301" s="159">
        <v>1.5381944444444399E-3</v>
      </c>
      <c r="D301">
        <f t="shared" si="9"/>
        <v>90</v>
      </c>
      <c r="J301" s="159">
        <v>1.7465277777778401E-3</v>
      </c>
      <c r="K301" s="1">
        <v>112</v>
      </c>
      <c r="L301" s="160"/>
      <c r="O301" s="160" t="e">
        <f t="shared" si="10"/>
        <v>#N/A</v>
      </c>
    </row>
    <row r="302" spans="3:15" x14ac:dyDescent="0.25">
      <c r="C302" s="159">
        <v>1.5393518518518499E-3</v>
      </c>
      <c r="D302">
        <f t="shared" si="9"/>
        <v>90</v>
      </c>
      <c r="J302" s="159">
        <v>1.7476851851852501E-3</v>
      </c>
      <c r="K302" s="1">
        <v>112</v>
      </c>
      <c r="L302" s="160"/>
      <c r="O302" s="160" t="e">
        <f t="shared" si="10"/>
        <v>#N/A</v>
      </c>
    </row>
    <row r="303" spans="3:15" x14ac:dyDescent="0.25">
      <c r="C303" s="159">
        <v>1.5405092592592599E-3</v>
      </c>
      <c r="D303">
        <f t="shared" si="9"/>
        <v>90</v>
      </c>
      <c r="J303" s="159">
        <v>1.7488425925926601E-3</v>
      </c>
      <c r="K303" s="1">
        <v>112</v>
      </c>
      <c r="L303" s="160"/>
      <c r="O303" s="160" t="e">
        <f t="shared" si="10"/>
        <v>#N/A</v>
      </c>
    </row>
    <row r="304" spans="3:15" x14ac:dyDescent="0.25">
      <c r="C304" s="159">
        <v>1.5416666666666599E-3</v>
      </c>
      <c r="D304">
        <f t="shared" si="9"/>
        <v>90</v>
      </c>
      <c r="J304" s="159">
        <v>1.7500000000000601E-3</v>
      </c>
      <c r="K304" s="1">
        <v>112</v>
      </c>
      <c r="L304" s="160"/>
      <c r="O304" s="160" t="e">
        <f t="shared" si="10"/>
        <v>#N/A</v>
      </c>
    </row>
    <row r="305" spans="3:15" x14ac:dyDescent="0.25">
      <c r="C305" s="159">
        <v>1.5428240740740699E-3</v>
      </c>
      <c r="D305">
        <f t="shared" si="9"/>
        <v>89</v>
      </c>
      <c r="J305" s="159">
        <v>1.7511574074074701E-3</v>
      </c>
      <c r="K305" s="1">
        <v>111</v>
      </c>
      <c r="L305" s="160"/>
      <c r="O305" s="160" t="e">
        <f t="shared" si="10"/>
        <v>#N/A</v>
      </c>
    </row>
    <row r="306" spans="3:15" x14ac:dyDescent="0.25">
      <c r="C306" s="159">
        <v>1.5439814814814799E-3</v>
      </c>
      <c r="D306">
        <f t="shared" si="9"/>
        <v>89</v>
      </c>
      <c r="J306" s="159">
        <v>1.7523148148148801E-3</v>
      </c>
      <c r="K306" s="1">
        <v>111</v>
      </c>
      <c r="L306" s="160"/>
      <c r="O306" s="160" t="e">
        <f t="shared" si="10"/>
        <v>#N/A</v>
      </c>
    </row>
    <row r="307" spans="3:15" x14ac:dyDescent="0.25">
      <c r="C307" s="159">
        <v>1.5451388888888899E-3</v>
      </c>
      <c r="D307">
        <f t="shared" si="9"/>
        <v>89</v>
      </c>
      <c r="J307" s="159">
        <v>1.7534722222222899E-3</v>
      </c>
      <c r="K307" s="1">
        <v>111</v>
      </c>
      <c r="L307" s="160"/>
      <c r="O307" s="160" t="e">
        <f t="shared" si="10"/>
        <v>#N/A</v>
      </c>
    </row>
    <row r="308" spans="3:15" x14ac:dyDescent="0.25">
      <c r="C308" s="159">
        <v>1.54629629629629E-3</v>
      </c>
      <c r="D308">
        <f t="shared" si="9"/>
        <v>89</v>
      </c>
      <c r="J308" s="159">
        <v>1.7546296296296899E-3</v>
      </c>
      <c r="K308" s="1">
        <v>111</v>
      </c>
      <c r="L308" s="160"/>
      <c r="O308" s="160" t="e">
        <f t="shared" si="10"/>
        <v>#N/A</v>
      </c>
    </row>
    <row r="309" spans="3:15" x14ac:dyDescent="0.25">
      <c r="C309" s="159">
        <v>1.5474537037037E-3</v>
      </c>
      <c r="D309">
        <f t="shared" si="9"/>
        <v>89</v>
      </c>
      <c r="J309" s="159">
        <v>1.7557870370370999E-3</v>
      </c>
      <c r="K309" s="1">
        <v>111</v>
      </c>
      <c r="L309" s="160"/>
      <c r="O309" s="160" t="e">
        <f t="shared" si="10"/>
        <v>#N/A</v>
      </c>
    </row>
    <row r="310" spans="3:15" x14ac:dyDescent="0.25">
      <c r="C310" s="159">
        <v>1.54861111111111E-3</v>
      </c>
      <c r="D310">
        <f t="shared" si="9"/>
        <v>88</v>
      </c>
      <c r="J310" s="159">
        <v>1.7569444444445099E-3</v>
      </c>
      <c r="K310" s="1">
        <v>111</v>
      </c>
      <c r="L310" s="160"/>
      <c r="O310" s="160" t="e">
        <f t="shared" si="10"/>
        <v>#N/A</v>
      </c>
    </row>
    <row r="311" spans="3:15" x14ac:dyDescent="0.25">
      <c r="C311" s="159">
        <v>1.54976851851852E-3</v>
      </c>
      <c r="D311">
        <f t="shared" si="9"/>
        <v>88</v>
      </c>
      <c r="J311" s="159">
        <v>1.7581018518519199E-3</v>
      </c>
      <c r="K311" s="1">
        <v>111</v>
      </c>
      <c r="L311" s="160"/>
      <c r="O311" s="160" t="e">
        <f t="shared" si="10"/>
        <v>#N/A</v>
      </c>
    </row>
    <row r="312" spans="3:15" x14ac:dyDescent="0.25">
      <c r="C312" s="159">
        <v>1.55092592592592E-3</v>
      </c>
      <c r="D312">
        <f t="shared" si="9"/>
        <v>88</v>
      </c>
      <c r="J312" s="159">
        <v>1.75925925925932E-3</v>
      </c>
      <c r="K312" s="1">
        <v>111</v>
      </c>
      <c r="L312" s="160"/>
      <c r="O312" s="160" t="e">
        <f t="shared" si="10"/>
        <v>#N/A</v>
      </c>
    </row>
    <row r="313" spans="3:15" x14ac:dyDescent="0.25">
      <c r="C313" s="159">
        <v>1.55208333333333E-3</v>
      </c>
      <c r="D313">
        <f t="shared" si="9"/>
        <v>88</v>
      </c>
      <c r="J313" s="159">
        <v>1.76041666666673E-3</v>
      </c>
      <c r="K313" s="1">
        <v>110</v>
      </c>
      <c r="L313" s="160"/>
      <c r="O313" s="160" t="e">
        <f t="shared" si="10"/>
        <v>#N/A</v>
      </c>
    </row>
    <row r="314" spans="3:15" x14ac:dyDescent="0.25">
      <c r="C314" s="159">
        <v>1.55324074074074E-3</v>
      </c>
      <c r="D314">
        <f t="shared" si="9"/>
        <v>88</v>
      </c>
      <c r="J314" s="159">
        <v>1.76157407407414E-3</v>
      </c>
      <c r="K314" s="1">
        <v>110</v>
      </c>
      <c r="L314" s="160"/>
      <c r="O314" s="160" t="e">
        <f t="shared" si="10"/>
        <v>#N/A</v>
      </c>
    </row>
    <row r="315" spans="3:15" x14ac:dyDescent="0.25">
      <c r="C315" s="159">
        <v>1.55439814814815E-3</v>
      </c>
      <c r="D315">
        <f t="shared" si="9"/>
        <v>87</v>
      </c>
      <c r="J315" s="159">
        <v>1.76273148148155E-3</v>
      </c>
      <c r="K315" s="1">
        <v>110</v>
      </c>
      <c r="L315" s="160"/>
      <c r="O315" s="160" t="e">
        <f t="shared" si="10"/>
        <v>#N/A</v>
      </c>
    </row>
    <row r="316" spans="3:15" x14ac:dyDescent="0.25">
      <c r="C316" s="159">
        <v>1.55555555555555E-3</v>
      </c>
      <c r="D316">
        <f t="shared" si="9"/>
        <v>87</v>
      </c>
      <c r="J316" s="159">
        <v>1.76388888888895E-3</v>
      </c>
      <c r="K316" s="1">
        <v>110</v>
      </c>
      <c r="L316" s="160"/>
      <c r="O316" s="160" t="e">
        <f t="shared" si="10"/>
        <v>#N/A</v>
      </c>
    </row>
    <row r="317" spans="3:15" x14ac:dyDescent="0.25">
      <c r="C317" s="159">
        <v>1.55671296296296E-3</v>
      </c>
      <c r="D317">
        <f t="shared" si="9"/>
        <v>87</v>
      </c>
      <c r="J317" s="159">
        <v>1.76504629629636E-3</v>
      </c>
      <c r="K317" s="1">
        <v>110</v>
      </c>
      <c r="L317" s="160"/>
      <c r="N317" s="159">
        <v>1.76504629629636E-3</v>
      </c>
      <c r="O317" s="160">
        <f t="shared" si="10"/>
        <v>110</v>
      </c>
    </row>
    <row r="318" spans="3:15" x14ac:dyDescent="0.25">
      <c r="C318" s="159">
        <v>1.5578703703703701E-3</v>
      </c>
      <c r="D318">
        <f t="shared" si="9"/>
        <v>87</v>
      </c>
      <c r="J318" s="159">
        <v>1.76620370370377E-3</v>
      </c>
      <c r="K318" s="1">
        <v>110</v>
      </c>
      <c r="L318" s="160"/>
      <c r="N318" s="159">
        <v>1.76620370370377E-3</v>
      </c>
      <c r="O318" s="160">
        <f t="shared" si="10"/>
        <v>110</v>
      </c>
    </row>
    <row r="319" spans="3:15" x14ac:dyDescent="0.25">
      <c r="C319" s="159">
        <v>1.5590277777777801E-3</v>
      </c>
      <c r="D319">
        <f t="shared" si="9"/>
        <v>87</v>
      </c>
      <c r="J319" s="159">
        <v>1.76736111111118E-3</v>
      </c>
      <c r="K319" s="1">
        <v>110</v>
      </c>
      <c r="L319" s="160"/>
      <c r="N319" s="159">
        <v>1.76736111111118E-3</v>
      </c>
      <c r="O319" s="160">
        <f t="shared" si="10"/>
        <v>110</v>
      </c>
    </row>
    <row r="320" spans="3:15" x14ac:dyDescent="0.25">
      <c r="C320" s="159">
        <v>1.5601851851851801E-3</v>
      </c>
      <c r="D320">
        <f t="shared" si="9"/>
        <v>86</v>
      </c>
      <c r="J320" s="159">
        <v>1.76851851851859E-3</v>
      </c>
      <c r="K320" s="1">
        <v>110</v>
      </c>
      <c r="L320" s="160"/>
      <c r="N320" s="159">
        <v>1.76851851851859E-3</v>
      </c>
      <c r="O320" s="160">
        <f t="shared" si="10"/>
        <v>110</v>
      </c>
    </row>
    <row r="321" spans="3:15" x14ac:dyDescent="0.25">
      <c r="C321" s="159">
        <v>1.5613425925925901E-3</v>
      </c>
      <c r="D321">
        <f t="shared" si="9"/>
        <v>86</v>
      </c>
      <c r="J321" s="159">
        <v>1.76967592592599E-3</v>
      </c>
      <c r="K321" s="1">
        <v>109</v>
      </c>
      <c r="L321" s="160"/>
      <c r="N321" s="159">
        <v>1.76967592592599E-3</v>
      </c>
      <c r="O321" s="160">
        <f t="shared" si="10"/>
        <v>109</v>
      </c>
    </row>
    <row r="322" spans="3:15" x14ac:dyDescent="0.25">
      <c r="C322" s="159">
        <v>1.5625000000000001E-3</v>
      </c>
      <c r="D322">
        <f t="shared" si="9"/>
        <v>86</v>
      </c>
      <c r="J322" s="159">
        <v>1.7708333333334E-3</v>
      </c>
      <c r="K322" s="1">
        <v>109</v>
      </c>
      <c r="L322" s="160"/>
      <c r="N322" s="159">
        <v>1.7708333333334E-3</v>
      </c>
      <c r="O322" s="160">
        <f t="shared" si="10"/>
        <v>109</v>
      </c>
    </row>
    <row r="323" spans="3:15" x14ac:dyDescent="0.25">
      <c r="C323" s="159">
        <v>1.5636574074074101E-3</v>
      </c>
      <c r="D323">
        <f t="shared" ref="D323:D386" si="11">VLOOKUP(C323,$A$2:$B$151,2)</f>
        <v>86</v>
      </c>
      <c r="J323" s="159">
        <v>1.77199074074081E-3</v>
      </c>
      <c r="K323" s="1">
        <v>109</v>
      </c>
      <c r="L323" s="160"/>
      <c r="N323" s="159">
        <v>1.77199074074081E-3</v>
      </c>
      <c r="O323" s="160">
        <f t="shared" ref="O323:O386" si="12">VLOOKUP(N323,$J$2:$K$1192,2,1)</f>
        <v>109</v>
      </c>
    </row>
    <row r="324" spans="3:15" x14ac:dyDescent="0.25">
      <c r="C324" s="159">
        <v>1.5648148148148099E-3</v>
      </c>
      <c r="D324">
        <f t="shared" si="11"/>
        <v>86</v>
      </c>
      <c r="J324" s="159">
        <v>1.77314814814822E-3</v>
      </c>
      <c r="K324" s="1">
        <v>109</v>
      </c>
      <c r="L324" s="160"/>
      <c r="N324" s="159">
        <v>1.77314814814822E-3</v>
      </c>
      <c r="O324" s="160">
        <f t="shared" si="12"/>
        <v>109</v>
      </c>
    </row>
    <row r="325" spans="3:15" x14ac:dyDescent="0.25">
      <c r="C325" s="159">
        <v>1.5659722222222199E-3</v>
      </c>
      <c r="D325">
        <f t="shared" si="11"/>
        <v>85</v>
      </c>
      <c r="J325" s="159">
        <v>1.7743055555556201E-3</v>
      </c>
      <c r="K325" s="1">
        <v>109</v>
      </c>
      <c r="L325" s="160"/>
      <c r="N325" s="159">
        <v>1.7743055555556201E-3</v>
      </c>
      <c r="O325" s="160">
        <f t="shared" si="12"/>
        <v>109</v>
      </c>
    </row>
    <row r="326" spans="3:15" x14ac:dyDescent="0.25">
      <c r="C326" s="159">
        <v>1.5671296296296299E-3</v>
      </c>
      <c r="D326">
        <f t="shared" si="11"/>
        <v>85</v>
      </c>
      <c r="J326" s="159">
        <v>1.7754629629630301E-3</v>
      </c>
      <c r="K326" s="1">
        <v>109</v>
      </c>
      <c r="L326" s="160"/>
      <c r="N326" s="159">
        <v>1.7754629629630301E-3</v>
      </c>
      <c r="O326" s="160">
        <f t="shared" si="12"/>
        <v>109</v>
      </c>
    </row>
    <row r="327" spans="3:15" x14ac:dyDescent="0.25">
      <c r="C327" s="159">
        <v>1.5682870370370299E-3</v>
      </c>
      <c r="D327">
        <f t="shared" si="11"/>
        <v>85</v>
      </c>
      <c r="J327" s="159">
        <v>1.7766203703704401E-3</v>
      </c>
      <c r="K327" s="1">
        <v>109</v>
      </c>
      <c r="L327" s="160"/>
      <c r="N327" s="159">
        <v>1.7766203703704401E-3</v>
      </c>
      <c r="O327" s="160">
        <f t="shared" si="12"/>
        <v>109</v>
      </c>
    </row>
    <row r="328" spans="3:15" x14ac:dyDescent="0.25">
      <c r="C328" s="159">
        <v>1.5694444444444399E-3</v>
      </c>
      <c r="D328">
        <f t="shared" si="11"/>
        <v>85</v>
      </c>
      <c r="J328" s="159">
        <v>1.7777777777778501E-3</v>
      </c>
      <c r="K328" s="1">
        <v>109</v>
      </c>
      <c r="L328" s="160"/>
      <c r="N328" s="159">
        <v>1.7777777777778501E-3</v>
      </c>
      <c r="O328" s="160">
        <f t="shared" si="12"/>
        <v>109</v>
      </c>
    </row>
    <row r="329" spans="3:15" x14ac:dyDescent="0.25">
      <c r="C329" s="159">
        <v>1.5706018518518499E-3</v>
      </c>
      <c r="D329">
        <f t="shared" si="11"/>
        <v>85</v>
      </c>
      <c r="J329" s="159">
        <v>1.7789351851852501E-3</v>
      </c>
      <c r="K329" s="1">
        <v>108</v>
      </c>
      <c r="L329" s="160"/>
      <c r="N329" s="159">
        <v>1.7789351851852501E-3</v>
      </c>
      <c r="O329" s="160">
        <f t="shared" si="12"/>
        <v>108</v>
      </c>
    </row>
    <row r="330" spans="3:15" x14ac:dyDescent="0.25">
      <c r="C330" s="159">
        <v>1.5717592592592599E-3</v>
      </c>
      <c r="D330">
        <f t="shared" si="11"/>
        <v>84</v>
      </c>
      <c r="J330" s="159">
        <v>1.7800925925926601E-3</v>
      </c>
      <c r="K330" s="1">
        <v>108</v>
      </c>
      <c r="L330" s="160"/>
      <c r="N330" s="159">
        <v>1.7800925925926601E-3</v>
      </c>
      <c r="O330" s="160">
        <f t="shared" si="12"/>
        <v>108</v>
      </c>
    </row>
    <row r="331" spans="3:15" x14ac:dyDescent="0.25">
      <c r="C331" s="159">
        <v>1.57291666666666E-3</v>
      </c>
      <c r="D331">
        <f t="shared" si="11"/>
        <v>84</v>
      </c>
      <c r="J331" s="159">
        <v>1.7812500000000701E-3</v>
      </c>
      <c r="K331" s="1">
        <v>108</v>
      </c>
      <c r="L331" s="160"/>
      <c r="N331" s="159">
        <v>1.7812500000000701E-3</v>
      </c>
      <c r="O331" s="160">
        <f t="shared" si="12"/>
        <v>108</v>
      </c>
    </row>
    <row r="332" spans="3:15" x14ac:dyDescent="0.25">
      <c r="C332" s="159">
        <v>1.57407407407407E-3</v>
      </c>
      <c r="D332">
        <f t="shared" si="11"/>
        <v>84</v>
      </c>
      <c r="J332" s="159">
        <v>1.7824074074074801E-3</v>
      </c>
      <c r="K332" s="1">
        <v>108</v>
      </c>
      <c r="L332" s="160"/>
      <c r="N332" s="159">
        <v>1.7824074074074801E-3</v>
      </c>
      <c r="O332" s="160">
        <f t="shared" si="12"/>
        <v>108</v>
      </c>
    </row>
    <row r="333" spans="3:15" x14ac:dyDescent="0.25">
      <c r="C333" s="159">
        <v>1.57523148148148E-3</v>
      </c>
      <c r="D333">
        <f t="shared" si="11"/>
        <v>84</v>
      </c>
      <c r="J333" s="159">
        <v>1.7835648148148799E-3</v>
      </c>
      <c r="K333" s="1">
        <v>108</v>
      </c>
      <c r="L333" s="160"/>
      <c r="O333" s="160" t="e">
        <f t="shared" si="12"/>
        <v>#N/A</v>
      </c>
    </row>
    <row r="334" spans="3:15" x14ac:dyDescent="0.25">
      <c r="C334" s="159">
        <v>1.57638888888889E-3</v>
      </c>
      <c r="D334">
        <f t="shared" si="11"/>
        <v>84</v>
      </c>
      <c r="J334" s="159">
        <v>1.7847222222222899E-3</v>
      </c>
      <c r="K334" s="1">
        <v>108</v>
      </c>
      <c r="L334" s="160"/>
      <c r="O334" s="160" t="e">
        <f t="shared" si="12"/>
        <v>#N/A</v>
      </c>
    </row>
    <row r="335" spans="3:15" x14ac:dyDescent="0.25">
      <c r="C335" s="159">
        <v>1.57754629629629E-3</v>
      </c>
      <c r="D335">
        <f t="shared" si="11"/>
        <v>83</v>
      </c>
      <c r="J335" s="159">
        <v>1.7858796296296999E-3</v>
      </c>
      <c r="K335" s="1">
        <v>108</v>
      </c>
      <c r="L335" s="160"/>
      <c r="O335" s="160" t="e">
        <f t="shared" si="12"/>
        <v>#N/A</v>
      </c>
    </row>
    <row r="336" spans="3:15" x14ac:dyDescent="0.25">
      <c r="C336" s="159">
        <v>1.5787037037037E-3</v>
      </c>
      <c r="D336">
        <f t="shared" si="11"/>
        <v>83</v>
      </c>
      <c r="J336" s="159">
        <v>1.7870370370371099E-3</v>
      </c>
      <c r="K336" s="1">
        <v>108</v>
      </c>
      <c r="L336" s="160"/>
      <c r="O336" s="160" t="e">
        <f t="shared" si="12"/>
        <v>#N/A</v>
      </c>
    </row>
    <row r="337" spans="3:15" x14ac:dyDescent="0.25">
      <c r="C337" s="159">
        <v>1.57986111111111E-3</v>
      </c>
      <c r="D337">
        <f t="shared" si="11"/>
        <v>83</v>
      </c>
      <c r="J337" s="159">
        <v>1.78819444444451E-3</v>
      </c>
      <c r="K337" s="1">
        <v>107</v>
      </c>
      <c r="L337" s="160"/>
      <c r="O337" s="160" t="e">
        <f t="shared" si="12"/>
        <v>#N/A</v>
      </c>
    </row>
    <row r="338" spans="3:15" x14ac:dyDescent="0.25">
      <c r="C338" s="159">
        <v>1.58101851851852E-3</v>
      </c>
      <c r="D338">
        <f t="shared" si="11"/>
        <v>83</v>
      </c>
      <c r="J338" s="159">
        <v>1.78935185185192E-3</v>
      </c>
      <c r="K338" s="1">
        <v>107</v>
      </c>
      <c r="L338" s="160"/>
      <c r="O338" s="160" t="e">
        <f t="shared" si="12"/>
        <v>#N/A</v>
      </c>
    </row>
    <row r="339" spans="3:15" x14ac:dyDescent="0.25">
      <c r="C339" s="159">
        <v>1.58217592592592E-3</v>
      </c>
      <c r="D339">
        <f t="shared" si="11"/>
        <v>83</v>
      </c>
      <c r="J339" s="159">
        <v>1.79050925925933E-3</v>
      </c>
      <c r="K339" s="1">
        <v>107</v>
      </c>
      <c r="L339" s="160"/>
      <c r="O339" s="160" t="e">
        <f t="shared" si="12"/>
        <v>#N/A</v>
      </c>
    </row>
    <row r="340" spans="3:15" x14ac:dyDescent="0.25">
      <c r="C340" s="159">
        <v>1.58333333333333E-3</v>
      </c>
      <c r="D340">
        <f t="shared" si="11"/>
        <v>82</v>
      </c>
      <c r="J340" s="159">
        <v>1.79166666666674E-3</v>
      </c>
      <c r="K340" s="1">
        <v>107</v>
      </c>
      <c r="L340" s="160"/>
      <c r="O340" s="160" t="e">
        <f t="shared" si="12"/>
        <v>#N/A</v>
      </c>
    </row>
    <row r="341" spans="3:15" x14ac:dyDescent="0.25">
      <c r="C341" s="159">
        <v>1.58449074074074E-3</v>
      </c>
      <c r="D341">
        <f t="shared" si="11"/>
        <v>82</v>
      </c>
      <c r="J341" s="159">
        <v>1.79282407407414E-3</v>
      </c>
      <c r="K341" s="1">
        <v>107</v>
      </c>
      <c r="L341" s="160"/>
      <c r="O341" s="160" t="e">
        <f t="shared" si="12"/>
        <v>#N/A</v>
      </c>
    </row>
    <row r="342" spans="3:15" x14ac:dyDescent="0.25">
      <c r="C342" s="159">
        <v>1.58564814814815E-3</v>
      </c>
      <c r="D342">
        <f t="shared" si="11"/>
        <v>82</v>
      </c>
      <c r="J342" s="159">
        <v>1.79398148148155E-3</v>
      </c>
      <c r="K342" s="1">
        <v>107</v>
      </c>
      <c r="L342" s="160"/>
      <c r="O342" s="160" t="e">
        <f t="shared" si="12"/>
        <v>#N/A</v>
      </c>
    </row>
    <row r="343" spans="3:15" x14ac:dyDescent="0.25">
      <c r="C343" s="159">
        <v>1.5868055555555501E-3</v>
      </c>
      <c r="D343">
        <f t="shared" si="11"/>
        <v>82</v>
      </c>
      <c r="J343" s="159">
        <v>1.79513888888896E-3</v>
      </c>
      <c r="K343" s="1">
        <v>107</v>
      </c>
      <c r="L343" s="160"/>
      <c r="O343" s="160" t="e">
        <f t="shared" si="12"/>
        <v>#N/A</v>
      </c>
    </row>
    <row r="344" spans="3:15" x14ac:dyDescent="0.25">
      <c r="C344" s="159">
        <v>1.5879629629629601E-3</v>
      </c>
      <c r="D344">
        <f t="shared" si="11"/>
        <v>82</v>
      </c>
      <c r="J344" s="159">
        <v>1.79629629629637E-3</v>
      </c>
      <c r="K344" s="1">
        <v>107</v>
      </c>
      <c r="L344" s="160"/>
      <c r="O344" s="160" t="e">
        <f t="shared" si="12"/>
        <v>#N/A</v>
      </c>
    </row>
    <row r="345" spans="3:15" x14ac:dyDescent="0.25">
      <c r="C345" s="159">
        <v>1.5891203703703701E-3</v>
      </c>
      <c r="D345">
        <f t="shared" si="11"/>
        <v>81</v>
      </c>
      <c r="J345" s="159">
        <v>1.79745370370378E-3</v>
      </c>
      <c r="K345" s="1">
        <v>106</v>
      </c>
      <c r="L345" s="160"/>
      <c r="O345" s="160" t="e">
        <f t="shared" si="12"/>
        <v>#N/A</v>
      </c>
    </row>
    <row r="346" spans="3:15" x14ac:dyDescent="0.25">
      <c r="C346" s="159">
        <v>1.5902777777777801E-3</v>
      </c>
      <c r="D346">
        <f t="shared" si="11"/>
        <v>81</v>
      </c>
      <c r="J346" s="159">
        <v>1.79861111111118E-3</v>
      </c>
      <c r="K346" s="1">
        <v>106</v>
      </c>
      <c r="L346" s="160"/>
      <c r="O346" s="160" t="e">
        <f t="shared" si="12"/>
        <v>#N/A</v>
      </c>
    </row>
    <row r="347" spans="3:15" x14ac:dyDescent="0.25">
      <c r="C347" s="159">
        <v>1.5914351851851799E-3</v>
      </c>
      <c r="D347">
        <f t="shared" si="11"/>
        <v>81</v>
      </c>
      <c r="J347" s="159">
        <v>1.79976851851859E-3</v>
      </c>
      <c r="K347" s="1">
        <v>106</v>
      </c>
      <c r="L347" s="160"/>
      <c r="O347" s="160" t="e">
        <f t="shared" si="12"/>
        <v>#N/A</v>
      </c>
    </row>
    <row r="348" spans="3:15" x14ac:dyDescent="0.25">
      <c r="C348" s="159">
        <v>1.5925925925925899E-3</v>
      </c>
      <c r="D348">
        <f t="shared" si="11"/>
        <v>81</v>
      </c>
      <c r="J348" s="159">
        <v>1.800925925926E-3</v>
      </c>
      <c r="K348" s="1">
        <v>106</v>
      </c>
      <c r="L348" s="160"/>
      <c r="O348" s="160" t="e">
        <f t="shared" si="12"/>
        <v>#N/A</v>
      </c>
    </row>
    <row r="349" spans="3:15" x14ac:dyDescent="0.25">
      <c r="C349" s="159">
        <v>1.5937499999999999E-3</v>
      </c>
      <c r="D349">
        <f t="shared" si="11"/>
        <v>81</v>
      </c>
      <c r="J349" s="159">
        <v>1.80208333333341E-3</v>
      </c>
      <c r="K349" s="1">
        <v>106</v>
      </c>
      <c r="L349" s="160"/>
      <c r="O349" s="160" t="e">
        <f t="shared" si="12"/>
        <v>#N/A</v>
      </c>
    </row>
    <row r="350" spans="3:15" x14ac:dyDescent="0.25">
      <c r="C350" s="159">
        <v>1.5949074074073999E-3</v>
      </c>
      <c r="D350">
        <f t="shared" si="11"/>
        <v>80</v>
      </c>
      <c r="J350" s="159">
        <v>1.8032407407408101E-3</v>
      </c>
      <c r="K350" s="1">
        <v>106</v>
      </c>
      <c r="L350" s="160"/>
      <c r="O350" s="160" t="e">
        <f t="shared" si="12"/>
        <v>#N/A</v>
      </c>
    </row>
    <row r="351" spans="3:15" x14ac:dyDescent="0.25">
      <c r="C351" s="159">
        <v>1.5960648148148099E-3</v>
      </c>
      <c r="D351">
        <f t="shared" si="11"/>
        <v>80</v>
      </c>
      <c r="J351" s="159">
        <v>1.8043981481482201E-3</v>
      </c>
      <c r="K351" s="1">
        <v>106</v>
      </c>
      <c r="L351" s="160"/>
      <c r="O351" s="160" t="e">
        <f t="shared" si="12"/>
        <v>#N/A</v>
      </c>
    </row>
    <row r="352" spans="3:15" x14ac:dyDescent="0.25">
      <c r="C352" s="159">
        <v>1.5972222222222199E-3</v>
      </c>
      <c r="D352">
        <f t="shared" si="11"/>
        <v>80</v>
      </c>
      <c r="J352" s="159">
        <v>1.8055555555556301E-3</v>
      </c>
      <c r="K352" s="1">
        <v>106</v>
      </c>
      <c r="L352" s="160"/>
      <c r="O352" s="160" t="e">
        <f t="shared" si="12"/>
        <v>#N/A</v>
      </c>
    </row>
    <row r="353" spans="3:15" x14ac:dyDescent="0.25">
      <c r="C353" s="159">
        <v>1.5983796296296299E-3</v>
      </c>
      <c r="D353">
        <f t="shared" si="11"/>
        <v>80</v>
      </c>
      <c r="J353" s="159">
        <v>1.8067129629630401E-3</v>
      </c>
      <c r="K353" s="1">
        <v>105</v>
      </c>
      <c r="L353" s="160"/>
      <c r="O353" s="160" t="e">
        <f t="shared" si="12"/>
        <v>#N/A</v>
      </c>
    </row>
    <row r="354" spans="3:15" x14ac:dyDescent="0.25">
      <c r="C354" s="159">
        <v>1.59953703703703E-3</v>
      </c>
      <c r="D354">
        <f t="shared" si="11"/>
        <v>80</v>
      </c>
      <c r="J354" s="159">
        <v>1.8078703703704401E-3</v>
      </c>
      <c r="K354" s="1">
        <v>105</v>
      </c>
      <c r="L354" s="160"/>
      <c r="O354" s="160" t="e">
        <f t="shared" si="12"/>
        <v>#N/A</v>
      </c>
    </row>
    <row r="355" spans="3:15" x14ac:dyDescent="0.25">
      <c r="C355" s="159">
        <v>1.60069444444444E-3</v>
      </c>
      <c r="D355">
        <f t="shared" si="11"/>
        <v>79</v>
      </c>
      <c r="J355" s="159">
        <v>1.8090277777778501E-3</v>
      </c>
      <c r="K355" s="1">
        <v>105</v>
      </c>
      <c r="L355" s="160"/>
      <c r="O355" s="160" t="e">
        <f t="shared" si="12"/>
        <v>#N/A</v>
      </c>
    </row>
    <row r="356" spans="3:15" x14ac:dyDescent="0.25">
      <c r="C356" s="159">
        <v>1.60185185185185E-3</v>
      </c>
      <c r="D356">
        <f t="shared" si="11"/>
        <v>79</v>
      </c>
      <c r="J356" s="159">
        <v>1.8101851851852601E-3</v>
      </c>
      <c r="K356" s="1">
        <v>105</v>
      </c>
      <c r="L356" s="160"/>
      <c r="O356" s="160" t="e">
        <f t="shared" si="12"/>
        <v>#N/A</v>
      </c>
    </row>
    <row r="357" spans="3:15" x14ac:dyDescent="0.25">
      <c r="C357" s="159">
        <v>1.60300925925926E-3</v>
      </c>
      <c r="D357">
        <f t="shared" si="11"/>
        <v>79</v>
      </c>
      <c r="J357" s="159">
        <v>1.8113425925926701E-3</v>
      </c>
      <c r="K357" s="1">
        <v>105</v>
      </c>
      <c r="L357" s="160"/>
      <c r="O357" s="160" t="e">
        <f t="shared" si="12"/>
        <v>#N/A</v>
      </c>
    </row>
    <row r="358" spans="3:15" x14ac:dyDescent="0.25">
      <c r="C358" s="159">
        <v>1.60416666666666E-3</v>
      </c>
      <c r="D358">
        <f t="shared" si="11"/>
        <v>79</v>
      </c>
      <c r="J358" s="159">
        <v>1.8125000000000699E-3</v>
      </c>
      <c r="K358" s="1">
        <v>105</v>
      </c>
      <c r="L358" s="160"/>
      <c r="O358" s="160" t="e">
        <f t="shared" si="12"/>
        <v>#N/A</v>
      </c>
    </row>
    <row r="359" spans="3:15" x14ac:dyDescent="0.25">
      <c r="C359" s="159">
        <v>1.60532407407407E-3</v>
      </c>
      <c r="D359">
        <f t="shared" si="11"/>
        <v>79</v>
      </c>
      <c r="J359" s="159">
        <v>1.8136574074074799E-3</v>
      </c>
      <c r="K359" s="1">
        <v>105</v>
      </c>
      <c r="L359" s="160"/>
      <c r="O359" s="160" t="e">
        <f t="shared" si="12"/>
        <v>#N/A</v>
      </c>
    </row>
    <row r="360" spans="3:15" x14ac:dyDescent="0.25">
      <c r="C360" s="159">
        <v>1.60648148148148E-3</v>
      </c>
      <c r="D360">
        <f t="shared" si="11"/>
        <v>78</v>
      </c>
      <c r="J360" s="159">
        <v>1.8148148148148899E-3</v>
      </c>
      <c r="K360" s="1">
        <v>105</v>
      </c>
      <c r="L360" s="160"/>
      <c r="O360" s="160" t="e">
        <f t="shared" si="12"/>
        <v>#N/A</v>
      </c>
    </row>
    <row r="361" spans="3:15" x14ac:dyDescent="0.25">
      <c r="C361" s="159">
        <v>1.60763888888889E-3</v>
      </c>
      <c r="D361">
        <f t="shared" si="11"/>
        <v>78</v>
      </c>
      <c r="J361" s="159">
        <v>1.8159722222222999E-3</v>
      </c>
      <c r="K361" s="1">
        <v>104</v>
      </c>
      <c r="L361" s="160"/>
      <c r="O361" s="160" t="e">
        <f t="shared" si="12"/>
        <v>#N/A</v>
      </c>
    </row>
    <row r="362" spans="3:15" x14ac:dyDescent="0.25">
      <c r="C362" s="159">
        <v>1.60879629629629E-3</v>
      </c>
      <c r="D362">
        <f t="shared" si="11"/>
        <v>78</v>
      </c>
      <c r="J362" s="159">
        <v>1.8171296296296999E-3</v>
      </c>
      <c r="K362" s="1">
        <v>104</v>
      </c>
      <c r="L362" s="160"/>
      <c r="O362" s="160" t="e">
        <f t="shared" si="12"/>
        <v>#N/A</v>
      </c>
    </row>
    <row r="363" spans="3:15" x14ac:dyDescent="0.25">
      <c r="C363" s="159">
        <v>1.6099537037037E-3</v>
      </c>
      <c r="D363">
        <f t="shared" si="11"/>
        <v>78</v>
      </c>
      <c r="J363" s="159">
        <v>1.81828703703711E-3</v>
      </c>
      <c r="K363" s="1">
        <v>104</v>
      </c>
      <c r="L363" s="160"/>
      <c r="O363" s="160" t="e">
        <f t="shared" si="12"/>
        <v>#N/A</v>
      </c>
    </row>
    <row r="364" spans="3:15" x14ac:dyDescent="0.25">
      <c r="C364" s="159">
        <v>1.61111111111111E-3</v>
      </c>
      <c r="D364">
        <f t="shared" si="11"/>
        <v>78</v>
      </c>
      <c r="J364" s="159">
        <v>1.81944444444452E-3</v>
      </c>
      <c r="K364" s="1">
        <v>104</v>
      </c>
      <c r="L364" s="160"/>
      <c r="O364" s="160" t="e">
        <f t="shared" si="12"/>
        <v>#N/A</v>
      </c>
    </row>
    <row r="365" spans="3:15" x14ac:dyDescent="0.25">
      <c r="C365" s="159">
        <v>1.61226851851852E-3</v>
      </c>
      <c r="D365">
        <f t="shared" si="11"/>
        <v>77</v>
      </c>
      <c r="J365" s="159">
        <v>1.82060185185193E-3</v>
      </c>
      <c r="K365" s="1">
        <v>104</v>
      </c>
      <c r="L365" s="160"/>
      <c r="O365" s="160" t="e">
        <f t="shared" si="12"/>
        <v>#N/A</v>
      </c>
    </row>
    <row r="366" spans="3:15" x14ac:dyDescent="0.25">
      <c r="C366" s="159">
        <v>1.6134259259259201E-3</v>
      </c>
      <c r="D366">
        <f t="shared" si="11"/>
        <v>77</v>
      </c>
      <c r="J366" s="159">
        <v>1.82175925925934E-3</v>
      </c>
      <c r="K366" s="1">
        <v>104</v>
      </c>
      <c r="L366" s="160"/>
      <c r="O366" s="160" t="e">
        <f t="shared" si="12"/>
        <v>#N/A</v>
      </c>
    </row>
    <row r="367" spans="3:15" x14ac:dyDescent="0.25">
      <c r="C367" s="159">
        <v>1.6145833333333301E-3</v>
      </c>
      <c r="D367">
        <f t="shared" si="11"/>
        <v>77</v>
      </c>
      <c r="J367" s="159">
        <v>1.82291666666674E-3</v>
      </c>
      <c r="K367" s="1">
        <v>104</v>
      </c>
      <c r="L367" s="160"/>
      <c r="O367" s="160" t="e">
        <f t="shared" si="12"/>
        <v>#N/A</v>
      </c>
    </row>
    <row r="368" spans="3:15" x14ac:dyDescent="0.25">
      <c r="C368" s="159">
        <v>1.6157407407407401E-3</v>
      </c>
      <c r="D368">
        <f t="shared" si="11"/>
        <v>77</v>
      </c>
      <c r="J368" s="159">
        <v>1.82407407407415E-3</v>
      </c>
      <c r="K368" s="1">
        <v>104</v>
      </c>
      <c r="L368" s="160"/>
      <c r="O368" s="160" t="e">
        <f t="shared" si="12"/>
        <v>#N/A</v>
      </c>
    </row>
    <row r="369" spans="3:15" x14ac:dyDescent="0.25">
      <c r="C369" s="159">
        <v>1.6168981481481501E-3</v>
      </c>
      <c r="D369">
        <f t="shared" si="11"/>
        <v>77</v>
      </c>
      <c r="J369" s="159">
        <v>1.82523148148156E-3</v>
      </c>
      <c r="K369" s="1">
        <v>103</v>
      </c>
      <c r="L369" s="160"/>
      <c r="O369" s="160" t="e">
        <f t="shared" si="12"/>
        <v>#N/A</v>
      </c>
    </row>
    <row r="370" spans="3:15" x14ac:dyDescent="0.25">
      <c r="C370" s="159">
        <v>1.6180555555555501E-3</v>
      </c>
      <c r="D370">
        <f t="shared" si="11"/>
        <v>76</v>
      </c>
      <c r="J370" s="159">
        <v>1.82638888888897E-3</v>
      </c>
      <c r="K370" s="1">
        <v>103</v>
      </c>
      <c r="L370" s="160"/>
      <c r="O370" s="160" t="e">
        <f t="shared" si="12"/>
        <v>#N/A</v>
      </c>
    </row>
    <row r="371" spans="3:15" x14ac:dyDescent="0.25">
      <c r="C371" s="159">
        <v>1.6192129629629601E-3</v>
      </c>
      <c r="D371">
        <f t="shared" si="11"/>
        <v>76</v>
      </c>
      <c r="J371" s="159">
        <v>1.82754629629637E-3</v>
      </c>
      <c r="K371" s="1">
        <v>103</v>
      </c>
      <c r="L371" s="160"/>
      <c r="O371" s="160" t="e">
        <f t="shared" si="12"/>
        <v>#N/A</v>
      </c>
    </row>
    <row r="372" spans="3:15" x14ac:dyDescent="0.25">
      <c r="C372" s="159">
        <v>1.6203703703703701E-3</v>
      </c>
      <c r="D372">
        <f t="shared" si="11"/>
        <v>76</v>
      </c>
      <c r="J372" s="159">
        <v>1.82870370370378E-3</v>
      </c>
      <c r="K372" s="1">
        <v>103</v>
      </c>
      <c r="L372" s="160"/>
      <c r="O372" s="160" t="e">
        <f t="shared" si="12"/>
        <v>#N/A</v>
      </c>
    </row>
    <row r="373" spans="3:15" x14ac:dyDescent="0.25">
      <c r="C373" s="159">
        <v>1.6215277777777799E-3</v>
      </c>
      <c r="D373">
        <f t="shared" si="11"/>
        <v>76</v>
      </c>
      <c r="J373" s="159">
        <v>1.82986111111119E-3</v>
      </c>
      <c r="K373" s="1">
        <v>103</v>
      </c>
      <c r="L373" s="160"/>
      <c r="O373" s="160" t="e">
        <f t="shared" si="12"/>
        <v>#N/A</v>
      </c>
    </row>
    <row r="374" spans="3:15" x14ac:dyDescent="0.25">
      <c r="C374" s="159">
        <v>1.6226851851851799E-3</v>
      </c>
      <c r="D374">
        <f t="shared" si="11"/>
        <v>76</v>
      </c>
      <c r="J374" s="159">
        <v>1.8310185185186E-3</v>
      </c>
      <c r="K374" s="1">
        <v>103</v>
      </c>
      <c r="L374" s="160"/>
      <c r="O374" s="160" t="e">
        <f t="shared" si="12"/>
        <v>#N/A</v>
      </c>
    </row>
    <row r="375" spans="3:15" x14ac:dyDescent="0.25">
      <c r="C375" s="159">
        <v>1.6238425925925899E-3</v>
      </c>
      <c r="D375">
        <f t="shared" si="11"/>
        <v>75</v>
      </c>
      <c r="J375" s="159">
        <v>1.8321759259260001E-3</v>
      </c>
      <c r="K375" s="1">
        <v>103</v>
      </c>
      <c r="L375" s="160"/>
      <c r="O375" s="160" t="e">
        <f t="shared" si="12"/>
        <v>#N/A</v>
      </c>
    </row>
    <row r="376" spans="3:15" x14ac:dyDescent="0.25">
      <c r="C376" s="159">
        <v>1.6249999999999999E-3</v>
      </c>
      <c r="D376">
        <f t="shared" si="11"/>
        <v>75</v>
      </c>
      <c r="J376" s="159">
        <v>1.8333333333334101E-3</v>
      </c>
      <c r="K376" s="1">
        <v>103</v>
      </c>
      <c r="L376" s="160"/>
      <c r="O376" s="160" t="e">
        <f t="shared" si="12"/>
        <v>#N/A</v>
      </c>
    </row>
    <row r="377" spans="3:15" x14ac:dyDescent="0.25">
      <c r="C377" s="159">
        <v>1.6261574074074E-3</v>
      </c>
      <c r="D377">
        <f t="shared" si="11"/>
        <v>75</v>
      </c>
      <c r="J377" s="159">
        <v>1.8344907407408201E-3</v>
      </c>
      <c r="K377" s="1">
        <v>102</v>
      </c>
      <c r="L377" s="160"/>
      <c r="O377" s="160" t="e">
        <f t="shared" si="12"/>
        <v>#N/A</v>
      </c>
    </row>
    <row r="378" spans="3:15" x14ac:dyDescent="0.25">
      <c r="C378" s="159">
        <v>1.62731481481481E-3</v>
      </c>
      <c r="D378">
        <f t="shared" si="11"/>
        <v>75</v>
      </c>
      <c r="J378" s="159">
        <v>1.8356481481482301E-3</v>
      </c>
      <c r="K378" s="1">
        <v>102</v>
      </c>
      <c r="L378" s="160"/>
      <c r="O378" s="160" t="e">
        <f t="shared" si="12"/>
        <v>#N/A</v>
      </c>
    </row>
    <row r="379" spans="3:15" x14ac:dyDescent="0.25">
      <c r="C379" s="159">
        <v>1.62847222222222E-3</v>
      </c>
      <c r="D379">
        <f t="shared" si="11"/>
        <v>75</v>
      </c>
      <c r="J379" s="159">
        <v>1.8368055555556301E-3</v>
      </c>
      <c r="K379" s="1">
        <v>102</v>
      </c>
      <c r="L379" s="160"/>
      <c r="O379" s="160" t="e">
        <f t="shared" si="12"/>
        <v>#N/A</v>
      </c>
    </row>
    <row r="380" spans="3:15" x14ac:dyDescent="0.25">
      <c r="C380" s="159">
        <v>1.62962962962963E-3</v>
      </c>
      <c r="D380">
        <f t="shared" si="11"/>
        <v>74</v>
      </c>
      <c r="J380" s="159">
        <v>1.8379629629630401E-3</v>
      </c>
      <c r="K380" s="1">
        <v>102</v>
      </c>
      <c r="L380" s="160"/>
      <c r="O380" s="160" t="e">
        <f t="shared" si="12"/>
        <v>#N/A</v>
      </c>
    </row>
    <row r="381" spans="3:15" x14ac:dyDescent="0.25">
      <c r="C381" s="159">
        <v>1.63078703703703E-3</v>
      </c>
      <c r="D381">
        <f t="shared" si="11"/>
        <v>74</v>
      </c>
      <c r="J381" s="159">
        <v>1.8391203703704501E-3</v>
      </c>
      <c r="K381" s="1">
        <v>102</v>
      </c>
      <c r="L381" s="160"/>
      <c r="O381" s="160" t="e">
        <f t="shared" si="12"/>
        <v>#N/A</v>
      </c>
    </row>
    <row r="382" spans="3:15" x14ac:dyDescent="0.25">
      <c r="C382" s="159">
        <v>1.63194444444444E-3</v>
      </c>
      <c r="D382">
        <f t="shared" si="11"/>
        <v>74</v>
      </c>
      <c r="J382" s="159">
        <v>1.8402777777778601E-3</v>
      </c>
      <c r="K382" s="1">
        <v>102</v>
      </c>
      <c r="L382" s="160"/>
      <c r="O382" s="160" t="e">
        <f t="shared" si="12"/>
        <v>#N/A</v>
      </c>
    </row>
    <row r="383" spans="3:15" x14ac:dyDescent="0.25">
      <c r="C383" s="159">
        <v>1.63310185185185E-3</v>
      </c>
      <c r="D383">
        <f t="shared" si="11"/>
        <v>74</v>
      </c>
      <c r="J383" s="159">
        <v>1.8414351851852599E-3</v>
      </c>
      <c r="K383" s="1">
        <v>102</v>
      </c>
      <c r="L383" s="160"/>
      <c r="O383" s="160" t="e">
        <f t="shared" si="12"/>
        <v>#N/A</v>
      </c>
    </row>
    <row r="384" spans="3:15" x14ac:dyDescent="0.25">
      <c r="C384" s="159">
        <v>1.63425925925926E-3</v>
      </c>
      <c r="D384">
        <f t="shared" si="11"/>
        <v>74</v>
      </c>
      <c r="J384" s="159">
        <v>1.8425925925926699E-3</v>
      </c>
      <c r="K384" s="1">
        <v>102</v>
      </c>
      <c r="L384" s="160"/>
      <c r="O384" s="160" t="e">
        <f t="shared" si="12"/>
        <v>#N/A</v>
      </c>
    </row>
    <row r="385" spans="3:15" x14ac:dyDescent="0.25">
      <c r="C385" s="159">
        <v>1.63541666666666E-3</v>
      </c>
      <c r="D385">
        <f t="shared" si="11"/>
        <v>73</v>
      </c>
      <c r="J385" s="159">
        <v>1.8437500000000799E-3</v>
      </c>
      <c r="K385" s="1">
        <v>101</v>
      </c>
      <c r="L385" s="160"/>
      <c r="O385" s="160" t="e">
        <f t="shared" si="12"/>
        <v>#N/A</v>
      </c>
    </row>
    <row r="386" spans="3:15" x14ac:dyDescent="0.25">
      <c r="C386" s="159">
        <v>1.63657407407407E-3</v>
      </c>
      <c r="D386">
        <f t="shared" si="11"/>
        <v>73</v>
      </c>
      <c r="J386" s="159">
        <v>1.8449074074074899E-3</v>
      </c>
      <c r="K386" s="1">
        <v>101</v>
      </c>
      <c r="L386" s="160"/>
      <c r="O386" s="160" t="e">
        <f t="shared" si="12"/>
        <v>#N/A</v>
      </c>
    </row>
    <row r="387" spans="3:15" x14ac:dyDescent="0.25">
      <c r="C387" s="159">
        <v>1.63773148148148E-3</v>
      </c>
      <c r="D387">
        <f t="shared" ref="D387:D450" si="13">VLOOKUP(C387,$A$2:$B$151,2)</f>
        <v>73</v>
      </c>
      <c r="J387" s="159">
        <v>1.8460648148148999E-3</v>
      </c>
      <c r="K387" s="1">
        <v>101</v>
      </c>
      <c r="L387" s="160"/>
      <c r="O387" s="160" t="e">
        <f t="shared" ref="O387:O426" si="14">VLOOKUP(N387,$J$2:$K$1192,2,1)</f>
        <v>#N/A</v>
      </c>
    </row>
    <row r="388" spans="3:15" x14ac:dyDescent="0.25">
      <c r="C388" s="159">
        <v>1.63888888888889E-3</v>
      </c>
      <c r="D388">
        <f t="shared" si="13"/>
        <v>73</v>
      </c>
      <c r="J388" s="159">
        <v>1.8472222222222999E-3</v>
      </c>
      <c r="K388" s="1">
        <v>101</v>
      </c>
      <c r="L388" s="160"/>
      <c r="O388" s="160" t="e">
        <f t="shared" si="14"/>
        <v>#N/A</v>
      </c>
    </row>
    <row r="389" spans="3:15" x14ac:dyDescent="0.25">
      <c r="C389" s="159">
        <v>1.6400462962962901E-3</v>
      </c>
      <c r="D389">
        <f t="shared" si="13"/>
        <v>73</v>
      </c>
      <c r="J389" s="159">
        <v>1.84837962962971E-3</v>
      </c>
      <c r="K389" s="1">
        <v>101</v>
      </c>
      <c r="L389" s="160"/>
      <c r="O389" s="160" t="e">
        <f t="shared" si="14"/>
        <v>#N/A</v>
      </c>
    </row>
    <row r="390" spans="3:15" x14ac:dyDescent="0.25">
      <c r="C390" s="159">
        <v>1.6412037037037001E-3</v>
      </c>
      <c r="D390">
        <f t="shared" si="13"/>
        <v>72</v>
      </c>
      <c r="J390" s="159">
        <v>1.84953703703712E-3</v>
      </c>
      <c r="K390" s="1">
        <v>101</v>
      </c>
      <c r="L390" s="160"/>
      <c r="O390" s="160" t="e">
        <f t="shared" si="14"/>
        <v>#N/A</v>
      </c>
    </row>
    <row r="391" spans="3:15" x14ac:dyDescent="0.25">
      <c r="C391" s="159">
        <v>1.6423611111111101E-3</v>
      </c>
      <c r="D391">
        <f t="shared" si="13"/>
        <v>72</v>
      </c>
      <c r="J391" s="159">
        <v>1.85069444444453E-3</v>
      </c>
      <c r="K391" s="1">
        <v>101</v>
      </c>
      <c r="L391" s="160"/>
      <c r="O391" s="160" t="e">
        <f t="shared" si="14"/>
        <v>#N/A</v>
      </c>
    </row>
    <row r="392" spans="3:15" x14ac:dyDescent="0.25">
      <c r="C392" s="159">
        <v>1.6435185185185201E-3</v>
      </c>
      <c r="D392">
        <f t="shared" si="13"/>
        <v>72</v>
      </c>
      <c r="J392" s="159">
        <v>1.85185185185193E-3</v>
      </c>
      <c r="K392" s="1">
        <v>101</v>
      </c>
      <c r="L392" s="160"/>
      <c r="O392" s="160" t="e">
        <f t="shared" si="14"/>
        <v>#N/A</v>
      </c>
    </row>
    <row r="393" spans="3:15" x14ac:dyDescent="0.25">
      <c r="C393" s="159">
        <v>1.6446759259259201E-3</v>
      </c>
      <c r="D393">
        <f t="shared" si="13"/>
        <v>72</v>
      </c>
      <c r="J393" s="159">
        <v>1.85300925925934E-3</v>
      </c>
      <c r="K393" s="1">
        <v>100</v>
      </c>
      <c r="L393" s="160"/>
      <c r="O393" s="160" t="e">
        <f t="shared" si="14"/>
        <v>#N/A</v>
      </c>
    </row>
    <row r="394" spans="3:15" x14ac:dyDescent="0.25">
      <c r="C394" s="159">
        <v>1.6458333333333301E-3</v>
      </c>
      <c r="D394">
        <f t="shared" si="13"/>
        <v>72</v>
      </c>
      <c r="J394" s="159">
        <v>1.85416666666675E-3</v>
      </c>
      <c r="K394" s="1">
        <v>100</v>
      </c>
      <c r="L394" s="160"/>
      <c r="O394" s="160" t="e">
        <f t="shared" si="14"/>
        <v>#N/A</v>
      </c>
    </row>
    <row r="395" spans="3:15" x14ac:dyDescent="0.25">
      <c r="C395" s="159">
        <v>1.6469907407407401E-3</v>
      </c>
      <c r="D395">
        <f t="shared" si="13"/>
        <v>71</v>
      </c>
      <c r="J395" s="159">
        <v>1.85532407407416E-3</v>
      </c>
      <c r="K395" s="1">
        <v>100</v>
      </c>
      <c r="L395" s="160"/>
      <c r="O395" s="160" t="e">
        <f t="shared" si="14"/>
        <v>#N/A</v>
      </c>
    </row>
    <row r="396" spans="3:15" x14ac:dyDescent="0.25">
      <c r="C396" s="159">
        <v>1.6481481481481501E-3</v>
      </c>
      <c r="D396">
        <f t="shared" si="13"/>
        <v>71</v>
      </c>
      <c r="J396" s="159">
        <v>1.85648148148156E-3</v>
      </c>
      <c r="K396" s="1">
        <v>100</v>
      </c>
      <c r="L396" s="160"/>
      <c r="O396" s="160" t="e">
        <f t="shared" si="14"/>
        <v>#N/A</v>
      </c>
    </row>
    <row r="397" spans="3:15" x14ac:dyDescent="0.25">
      <c r="C397" s="159">
        <v>1.6493055555555499E-3</v>
      </c>
      <c r="D397">
        <f t="shared" si="13"/>
        <v>71</v>
      </c>
      <c r="J397" s="159">
        <v>1.85763888888897E-3</v>
      </c>
      <c r="K397" s="1">
        <v>100</v>
      </c>
      <c r="L397" s="160"/>
      <c r="O397" s="160" t="e">
        <f t="shared" si="14"/>
        <v>#N/A</v>
      </c>
    </row>
    <row r="398" spans="3:15" x14ac:dyDescent="0.25">
      <c r="C398" s="159">
        <v>1.6504629629629599E-3</v>
      </c>
      <c r="D398">
        <f t="shared" si="13"/>
        <v>71</v>
      </c>
      <c r="J398" s="159">
        <v>1.85879629629638E-3</v>
      </c>
      <c r="K398" s="1">
        <v>100</v>
      </c>
      <c r="L398" s="160"/>
      <c r="O398" s="160" t="e">
        <f t="shared" si="14"/>
        <v>#N/A</v>
      </c>
    </row>
    <row r="399" spans="3:15" x14ac:dyDescent="0.25">
      <c r="C399" s="159">
        <v>1.6516203703703699E-3</v>
      </c>
      <c r="D399">
        <f t="shared" si="13"/>
        <v>71</v>
      </c>
      <c r="J399" s="159">
        <v>1.85995370370379E-3</v>
      </c>
      <c r="K399" s="1">
        <v>100</v>
      </c>
      <c r="L399" s="160"/>
      <c r="O399" s="160" t="e">
        <f t="shared" si="14"/>
        <v>#N/A</v>
      </c>
    </row>
    <row r="400" spans="3:15" x14ac:dyDescent="0.25">
      <c r="C400" s="159">
        <v>1.6527777777777699E-3</v>
      </c>
      <c r="D400">
        <f t="shared" si="13"/>
        <v>70</v>
      </c>
      <c r="J400" s="159">
        <v>1.8611111111111901E-3</v>
      </c>
      <c r="K400" s="1">
        <v>100</v>
      </c>
      <c r="L400" s="160"/>
      <c r="O400" s="160" t="e">
        <f t="shared" si="14"/>
        <v>#N/A</v>
      </c>
    </row>
    <row r="401" spans="3:15" x14ac:dyDescent="0.25">
      <c r="C401" s="159">
        <v>1.6539351851851799E-3</v>
      </c>
      <c r="D401">
        <f t="shared" si="13"/>
        <v>70</v>
      </c>
      <c r="J401" s="159">
        <v>1.8622685185186001E-3</v>
      </c>
      <c r="K401" s="1">
        <v>99</v>
      </c>
      <c r="L401" s="160"/>
      <c r="O401" s="160" t="e">
        <f t="shared" si="14"/>
        <v>#N/A</v>
      </c>
    </row>
    <row r="402" spans="3:15" x14ac:dyDescent="0.25">
      <c r="C402" s="159">
        <v>1.65509259259259E-3</v>
      </c>
      <c r="D402">
        <f t="shared" si="13"/>
        <v>70</v>
      </c>
      <c r="J402" s="159">
        <v>1.8634259259260101E-3</v>
      </c>
      <c r="K402" s="1">
        <v>99</v>
      </c>
      <c r="L402" s="160"/>
      <c r="O402" s="160" t="e">
        <f t="shared" si="14"/>
        <v>#N/A</v>
      </c>
    </row>
    <row r="403" spans="3:15" x14ac:dyDescent="0.25">
      <c r="C403" s="159">
        <v>1.65625E-3</v>
      </c>
      <c r="D403">
        <f t="shared" si="13"/>
        <v>70</v>
      </c>
      <c r="J403" s="159">
        <v>1.8645833333334201E-3</v>
      </c>
      <c r="K403" s="1">
        <v>99</v>
      </c>
      <c r="L403" s="160"/>
      <c r="O403" s="160" t="e">
        <f t="shared" si="14"/>
        <v>#N/A</v>
      </c>
    </row>
    <row r="404" spans="3:15" x14ac:dyDescent="0.25">
      <c r="C404" s="159">
        <v>1.6574074074074E-3</v>
      </c>
      <c r="D404">
        <f t="shared" si="13"/>
        <v>70</v>
      </c>
      <c r="J404" s="159">
        <v>1.8657407407408201E-3</v>
      </c>
      <c r="K404" s="1">
        <v>99</v>
      </c>
      <c r="L404" s="160"/>
      <c r="O404" s="160" t="e">
        <f t="shared" si="14"/>
        <v>#N/A</v>
      </c>
    </row>
    <row r="405" spans="3:15" x14ac:dyDescent="0.25">
      <c r="C405" s="159">
        <v>1.65856481481481E-3</v>
      </c>
      <c r="D405">
        <f t="shared" si="13"/>
        <v>69</v>
      </c>
      <c r="J405" s="159">
        <v>1.8668981481482301E-3</v>
      </c>
      <c r="K405" s="1">
        <v>99</v>
      </c>
      <c r="L405" s="160"/>
      <c r="O405" s="160" t="e">
        <f t="shared" si="14"/>
        <v>#N/A</v>
      </c>
    </row>
    <row r="406" spans="3:15" x14ac:dyDescent="0.25">
      <c r="C406" s="159">
        <v>1.65972222222222E-3</v>
      </c>
      <c r="D406">
        <f t="shared" si="13"/>
        <v>69</v>
      </c>
      <c r="J406" s="159">
        <v>1.8680555555556401E-3</v>
      </c>
      <c r="K406" s="1">
        <v>99</v>
      </c>
      <c r="L406" s="160"/>
      <c r="O406" s="160" t="e">
        <f t="shared" si="14"/>
        <v>#N/A</v>
      </c>
    </row>
    <row r="407" spans="3:15" x14ac:dyDescent="0.25">
      <c r="C407" s="159">
        <v>1.66087962962963E-3</v>
      </c>
      <c r="D407">
        <f t="shared" si="13"/>
        <v>69</v>
      </c>
      <c r="J407" s="159">
        <v>1.8692129629630501E-3</v>
      </c>
      <c r="K407" s="1">
        <v>99</v>
      </c>
      <c r="L407" s="160"/>
      <c r="O407" s="160" t="e">
        <f t="shared" si="14"/>
        <v>#N/A</v>
      </c>
    </row>
    <row r="408" spans="3:15" x14ac:dyDescent="0.25">
      <c r="C408" s="159">
        <v>1.66203703703703E-3</v>
      </c>
      <c r="D408">
        <f t="shared" si="13"/>
        <v>69</v>
      </c>
      <c r="J408" s="159">
        <v>1.8703703703704601E-3</v>
      </c>
      <c r="K408" s="1">
        <v>99</v>
      </c>
      <c r="L408" s="160"/>
      <c r="O408" s="160" t="e">
        <f t="shared" si="14"/>
        <v>#N/A</v>
      </c>
    </row>
    <row r="409" spans="3:15" x14ac:dyDescent="0.25">
      <c r="C409" s="159">
        <v>1.66319444444444E-3</v>
      </c>
      <c r="D409">
        <f t="shared" si="13"/>
        <v>69</v>
      </c>
      <c r="J409" s="159">
        <v>1.8715277777778599E-3</v>
      </c>
      <c r="K409" s="1">
        <v>98</v>
      </c>
      <c r="L409" s="160"/>
      <c r="O409" s="160" t="e">
        <f t="shared" si="14"/>
        <v>#N/A</v>
      </c>
    </row>
    <row r="410" spans="3:15" x14ac:dyDescent="0.25">
      <c r="C410" s="159">
        <v>1.66435185185185E-3</v>
      </c>
      <c r="D410">
        <f t="shared" si="13"/>
        <v>68</v>
      </c>
      <c r="J410" s="159">
        <v>1.8726851851852699E-3</v>
      </c>
      <c r="K410" s="1">
        <v>98</v>
      </c>
      <c r="L410" s="160"/>
      <c r="O410" s="160" t="e">
        <f t="shared" si="14"/>
        <v>#N/A</v>
      </c>
    </row>
    <row r="411" spans="3:15" x14ac:dyDescent="0.25">
      <c r="C411" s="159">
        <v>1.66550925925926E-3</v>
      </c>
      <c r="D411">
        <f t="shared" si="13"/>
        <v>68</v>
      </c>
      <c r="J411" s="159">
        <v>1.8738425925926799E-3</v>
      </c>
      <c r="K411" s="1">
        <v>98</v>
      </c>
      <c r="L411" s="160"/>
      <c r="O411" s="160" t="e">
        <f t="shared" si="14"/>
        <v>#N/A</v>
      </c>
    </row>
    <row r="412" spans="3:15" x14ac:dyDescent="0.25">
      <c r="C412" s="159">
        <v>1.6666666666666601E-3</v>
      </c>
      <c r="D412">
        <f t="shared" si="13"/>
        <v>68</v>
      </c>
      <c r="J412" s="159">
        <v>1.8750000000000899E-3</v>
      </c>
      <c r="K412" s="1">
        <v>98</v>
      </c>
      <c r="L412" s="160"/>
      <c r="O412" s="160" t="e">
        <f t="shared" si="14"/>
        <v>#N/A</v>
      </c>
    </row>
    <row r="413" spans="3:15" x14ac:dyDescent="0.25">
      <c r="C413" s="159">
        <v>1.6678240740740701E-3</v>
      </c>
      <c r="D413">
        <f t="shared" si="13"/>
        <v>68</v>
      </c>
      <c r="J413" s="159">
        <v>1.8761574074074899E-3</v>
      </c>
      <c r="K413" s="1">
        <v>98</v>
      </c>
      <c r="L413" s="160"/>
      <c r="O413" s="160" t="e">
        <f t="shared" si="14"/>
        <v>#N/A</v>
      </c>
    </row>
    <row r="414" spans="3:15" x14ac:dyDescent="0.25">
      <c r="C414" s="159">
        <v>1.6689814814814801E-3</v>
      </c>
      <c r="D414">
        <f t="shared" si="13"/>
        <v>68</v>
      </c>
      <c r="J414" s="159">
        <v>1.8773148148148999E-3</v>
      </c>
      <c r="K414" s="1">
        <v>98</v>
      </c>
      <c r="L414" s="160"/>
      <c r="O414" s="160" t="e">
        <f t="shared" si="14"/>
        <v>#N/A</v>
      </c>
    </row>
    <row r="415" spans="3:15" x14ac:dyDescent="0.25">
      <c r="C415" s="159">
        <v>1.6701388888888901E-3</v>
      </c>
      <c r="D415">
        <f t="shared" si="13"/>
        <v>67</v>
      </c>
      <c r="J415" s="159">
        <v>1.87847222222231E-3</v>
      </c>
      <c r="K415" s="1">
        <v>98</v>
      </c>
      <c r="L415" s="160"/>
      <c r="O415" s="160" t="e">
        <f t="shared" si="14"/>
        <v>#N/A</v>
      </c>
    </row>
    <row r="416" spans="3:15" x14ac:dyDescent="0.25">
      <c r="C416" s="159">
        <v>1.6712962962962901E-3</v>
      </c>
      <c r="D416">
        <f t="shared" si="13"/>
        <v>67</v>
      </c>
      <c r="J416" s="159">
        <v>1.87962962962972E-3</v>
      </c>
      <c r="K416" s="1">
        <v>98</v>
      </c>
      <c r="L416" s="160"/>
      <c r="O416" s="160" t="e">
        <f t="shared" si="14"/>
        <v>#N/A</v>
      </c>
    </row>
    <row r="417" spans="3:15" x14ac:dyDescent="0.25">
      <c r="C417" s="159">
        <v>1.6724537037037001E-3</v>
      </c>
      <c r="D417">
        <f t="shared" si="13"/>
        <v>67</v>
      </c>
      <c r="J417" s="159">
        <v>1.88078703703712E-3</v>
      </c>
      <c r="K417" s="1">
        <v>97</v>
      </c>
      <c r="L417" s="160"/>
      <c r="O417" s="160" t="e">
        <f t="shared" si="14"/>
        <v>#N/A</v>
      </c>
    </row>
    <row r="418" spans="3:15" x14ac:dyDescent="0.25">
      <c r="C418" s="159">
        <v>1.6736111111111101E-3</v>
      </c>
      <c r="D418">
        <f t="shared" si="13"/>
        <v>67</v>
      </c>
      <c r="J418" s="159">
        <v>1.88194444444453E-3</v>
      </c>
      <c r="K418" s="1">
        <v>97</v>
      </c>
      <c r="L418" s="160"/>
      <c r="O418" s="160" t="e">
        <f t="shared" si="14"/>
        <v>#N/A</v>
      </c>
    </row>
    <row r="419" spans="3:15" x14ac:dyDescent="0.25">
      <c r="C419" s="159">
        <v>1.6747685185185201E-3</v>
      </c>
      <c r="D419">
        <f t="shared" si="13"/>
        <v>67</v>
      </c>
      <c r="J419" s="159">
        <v>1.88310185185194E-3</v>
      </c>
      <c r="K419" s="1">
        <v>97</v>
      </c>
      <c r="L419" s="160"/>
      <c r="O419" s="160" t="e">
        <f t="shared" si="14"/>
        <v>#N/A</v>
      </c>
    </row>
    <row r="420" spans="3:15" x14ac:dyDescent="0.25">
      <c r="C420" s="159">
        <v>1.6759259259259199E-3</v>
      </c>
      <c r="D420">
        <f t="shared" si="13"/>
        <v>66</v>
      </c>
      <c r="J420" s="159">
        <v>1.88425925925935E-3</v>
      </c>
      <c r="K420" s="1">
        <v>97</v>
      </c>
      <c r="L420" s="160"/>
      <c r="O420" s="160" t="e">
        <f t="shared" si="14"/>
        <v>#N/A</v>
      </c>
    </row>
    <row r="421" spans="3:15" x14ac:dyDescent="0.25">
      <c r="C421" s="159">
        <v>1.6770833333333299E-3</v>
      </c>
      <c r="D421">
        <f t="shared" si="13"/>
        <v>66</v>
      </c>
      <c r="J421" s="159">
        <v>1.88541666666676E-3</v>
      </c>
      <c r="K421" s="1">
        <v>97</v>
      </c>
      <c r="L421" s="160"/>
      <c r="O421" s="160" t="e">
        <f t="shared" si="14"/>
        <v>#N/A</v>
      </c>
    </row>
    <row r="422" spans="3:15" x14ac:dyDescent="0.25">
      <c r="C422" s="159">
        <v>1.6782407407407399E-3</v>
      </c>
      <c r="D422">
        <f t="shared" si="13"/>
        <v>66</v>
      </c>
      <c r="J422" s="159">
        <v>1.88657407407416E-3</v>
      </c>
      <c r="K422" s="1">
        <v>97</v>
      </c>
      <c r="L422" s="160"/>
      <c r="O422" s="160" t="e">
        <f t="shared" si="14"/>
        <v>#N/A</v>
      </c>
    </row>
    <row r="423" spans="3:15" x14ac:dyDescent="0.25">
      <c r="C423" s="159">
        <v>1.6793981481481499E-3</v>
      </c>
      <c r="D423">
        <f t="shared" si="13"/>
        <v>66</v>
      </c>
      <c r="J423" s="159">
        <v>1.88773148148157E-3</v>
      </c>
      <c r="K423" s="1">
        <v>97</v>
      </c>
      <c r="L423" s="160"/>
      <c r="O423" s="160" t="e">
        <f t="shared" si="14"/>
        <v>#N/A</v>
      </c>
    </row>
    <row r="424" spans="3:15" x14ac:dyDescent="0.25">
      <c r="C424" s="159">
        <v>1.6805555555555499E-3</v>
      </c>
      <c r="D424">
        <f t="shared" si="13"/>
        <v>66</v>
      </c>
      <c r="J424" s="159">
        <v>1.88888888888898E-3</v>
      </c>
      <c r="K424" s="1">
        <v>97</v>
      </c>
      <c r="L424" s="160"/>
      <c r="O424" s="160" t="e">
        <f t="shared" si="14"/>
        <v>#N/A</v>
      </c>
    </row>
    <row r="425" spans="3:15" x14ac:dyDescent="0.25">
      <c r="C425" s="159">
        <v>1.6817129629629599E-3</v>
      </c>
      <c r="D425">
        <f t="shared" si="13"/>
        <v>65</v>
      </c>
      <c r="J425" s="159">
        <v>1.8900462962963801E-3</v>
      </c>
      <c r="K425" s="1">
        <v>96</v>
      </c>
      <c r="L425" s="160"/>
      <c r="O425" s="160" t="e">
        <f t="shared" si="14"/>
        <v>#N/A</v>
      </c>
    </row>
    <row r="426" spans="3:15" x14ac:dyDescent="0.25">
      <c r="C426" s="159">
        <v>1.6828703703703699E-3</v>
      </c>
      <c r="D426">
        <f t="shared" si="13"/>
        <v>65</v>
      </c>
      <c r="J426" s="159">
        <v>1.8912037037037901E-3</v>
      </c>
      <c r="K426" s="1">
        <v>96</v>
      </c>
      <c r="L426" s="160"/>
      <c r="O426" s="160" t="e">
        <f t="shared" si="14"/>
        <v>#N/A</v>
      </c>
    </row>
    <row r="427" spans="3:15" x14ac:dyDescent="0.25">
      <c r="C427" s="159">
        <v>1.68402777777777E-3</v>
      </c>
      <c r="D427">
        <f t="shared" si="13"/>
        <v>65</v>
      </c>
      <c r="J427" s="159">
        <v>1.8923611111112001E-3</v>
      </c>
      <c r="K427" s="1">
        <v>96</v>
      </c>
      <c r="L427" s="160"/>
    </row>
    <row r="428" spans="3:15" x14ac:dyDescent="0.25">
      <c r="C428" s="159">
        <v>1.68518518518518E-3</v>
      </c>
      <c r="D428">
        <f t="shared" si="13"/>
        <v>65</v>
      </c>
      <c r="J428" s="159">
        <v>1.8935185185186101E-3</v>
      </c>
      <c r="K428" s="1">
        <v>96</v>
      </c>
      <c r="L428" s="160"/>
    </row>
    <row r="429" spans="3:15" x14ac:dyDescent="0.25">
      <c r="C429" s="159">
        <v>1.68634259259259E-3</v>
      </c>
      <c r="D429">
        <f t="shared" si="13"/>
        <v>65</v>
      </c>
      <c r="J429" s="159">
        <v>1.8946759259260201E-3</v>
      </c>
      <c r="K429" s="1">
        <v>96</v>
      </c>
      <c r="L429" s="160"/>
    </row>
    <row r="430" spans="3:15" x14ac:dyDescent="0.25">
      <c r="C430" s="159">
        <v>1.6875E-3</v>
      </c>
      <c r="D430">
        <f t="shared" si="13"/>
        <v>64</v>
      </c>
      <c r="J430" s="159">
        <v>1.8958333333334201E-3</v>
      </c>
      <c r="K430" s="1">
        <v>96</v>
      </c>
      <c r="L430" s="160"/>
    </row>
    <row r="431" spans="3:15" x14ac:dyDescent="0.25">
      <c r="C431" s="159">
        <v>1.6886574074074E-3</v>
      </c>
      <c r="D431">
        <f t="shared" si="13"/>
        <v>64</v>
      </c>
      <c r="J431" s="159">
        <v>1.8969907407408301E-3</v>
      </c>
      <c r="K431" s="1">
        <v>96</v>
      </c>
      <c r="L431" s="160"/>
    </row>
    <row r="432" spans="3:15" x14ac:dyDescent="0.25">
      <c r="C432" s="159">
        <v>1.68981481481481E-3</v>
      </c>
      <c r="D432">
        <f t="shared" si="13"/>
        <v>64</v>
      </c>
      <c r="J432" s="159">
        <v>1.8981481481482401E-3</v>
      </c>
      <c r="K432" s="1">
        <v>96</v>
      </c>
      <c r="L432" s="160"/>
    </row>
    <row r="433" spans="3:12" x14ac:dyDescent="0.25">
      <c r="C433" s="159">
        <v>1.69097222222222E-3</v>
      </c>
      <c r="D433">
        <f t="shared" si="13"/>
        <v>64</v>
      </c>
      <c r="J433" s="159">
        <v>1.8993055555556501E-3</v>
      </c>
      <c r="K433" s="1">
        <v>95</v>
      </c>
      <c r="L433" s="160"/>
    </row>
    <row r="434" spans="3:12" x14ac:dyDescent="0.25">
      <c r="C434" s="159">
        <v>1.69212962962963E-3</v>
      </c>
      <c r="D434">
        <f t="shared" si="13"/>
        <v>64</v>
      </c>
      <c r="J434" s="159">
        <v>1.9004629629630499E-3</v>
      </c>
      <c r="K434" s="1">
        <v>95</v>
      </c>
      <c r="L434" s="160"/>
    </row>
    <row r="435" spans="3:12" x14ac:dyDescent="0.25">
      <c r="C435" s="159">
        <v>1.69328703703703E-3</v>
      </c>
      <c r="D435">
        <f t="shared" si="13"/>
        <v>63</v>
      </c>
      <c r="J435" s="159">
        <v>1.9016203703704599E-3</v>
      </c>
      <c r="K435" s="1">
        <v>95</v>
      </c>
      <c r="L435" s="160"/>
    </row>
    <row r="436" spans="3:12" x14ac:dyDescent="0.25">
      <c r="C436" s="159">
        <v>1.69444444444444E-3</v>
      </c>
      <c r="D436">
        <f t="shared" si="13"/>
        <v>63</v>
      </c>
      <c r="J436" s="159">
        <v>1.9027777777778699E-3</v>
      </c>
      <c r="K436" s="1">
        <v>95</v>
      </c>
      <c r="L436" s="160"/>
    </row>
    <row r="437" spans="3:12" x14ac:dyDescent="0.25">
      <c r="C437" s="159">
        <v>1.69560185185185E-3</v>
      </c>
      <c r="D437">
        <f t="shared" si="13"/>
        <v>63</v>
      </c>
      <c r="J437" s="159">
        <v>1.9039351851852799E-3</v>
      </c>
      <c r="K437" s="1">
        <v>95</v>
      </c>
      <c r="L437" s="160"/>
    </row>
    <row r="438" spans="3:12" x14ac:dyDescent="0.25">
      <c r="C438" s="159">
        <v>1.6967592592592601E-3</v>
      </c>
      <c r="D438">
        <f t="shared" si="13"/>
        <v>63</v>
      </c>
      <c r="J438" s="159">
        <v>1.9050925925926799E-3</v>
      </c>
      <c r="K438" s="1">
        <v>95</v>
      </c>
      <c r="L438" s="160"/>
    </row>
    <row r="439" spans="3:12" x14ac:dyDescent="0.25">
      <c r="C439" s="159">
        <v>1.6979166666666601E-3</v>
      </c>
      <c r="D439">
        <f t="shared" si="13"/>
        <v>63</v>
      </c>
      <c r="J439" s="159">
        <v>1.9062500000000899E-3</v>
      </c>
      <c r="K439" s="1">
        <v>95</v>
      </c>
      <c r="L439" s="160"/>
    </row>
    <row r="440" spans="3:12" x14ac:dyDescent="0.25">
      <c r="C440" s="159">
        <v>1.6990740740740701E-3</v>
      </c>
      <c r="D440">
        <f t="shared" si="13"/>
        <v>62</v>
      </c>
      <c r="J440" s="159">
        <v>1.9074074074074999E-3</v>
      </c>
      <c r="K440" s="1">
        <v>95</v>
      </c>
      <c r="L440" s="160"/>
    </row>
    <row r="441" spans="3:12" x14ac:dyDescent="0.25">
      <c r="C441" s="159">
        <v>1.7002314814814801E-3</v>
      </c>
      <c r="D441">
        <f t="shared" si="13"/>
        <v>62</v>
      </c>
      <c r="J441" s="159">
        <v>1.90856481481491E-3</v>
      </c>
      <c r="K441" s="1">
        <v>94</v>
      </c>
      <c r="L441" s="160"/>
    </row>
    <row r="442" spans="3:12" x14ac:dyDescent="0.25">
      <c r="C442" s="159">
        <v>1.7013888888888901E-3</v>
      </c>
      <c r="D442">
        <f t="shared" si="13"/>
        <v>62</v>
      </c>
      <c r="J442" s="159">
        <v>1.90972222222231E-3</v>
      </c>
      <c r="K442" s="1">
        <v>94</v>
      </c>
      <c r="L442" s="160"/>
    </row>
    <row r="443" spans="3:12" x14ac:dyDescent="0.25">
      <c r="C443" s="159">
        <v>1.7025462962962899E-3</v>
      </c>
      <c r="D443">
        <f t="shared" si="13"/>
        <v>62</v>
      </c>
      <c r="J443" s="159">
        <v>1.91087962962972E-3</v>
      </c>
      <c r="K443" s="1">
        <v>94</v>
      </c>
      <c r="L443" s="160"/>
    </row>
    <row r="444" spans="3:12" x14ac:dyDescent="0.25">
      <c r="C444" s="159">
        <v>1.7037037037036999E-3</v>
      </c>
      <c r="D444">
        <f t="shared" si="13"/>
        <v>62</v>
      </c>
      <c r="J444" s="159">
        <v>1.91203703703713E-3</v>
      </c>
      <c r="K444" s="1">
        <v>94</v>
      </c>
      <c r="L444" s="160"/>
    </row>
    <row r="445" spans="3:12" x14ac:dyDescent="0.25">
      <c r="C445" s="159">
        <v>1.7048611111111099E-3</v>
      </c>
      <c r="D445">
        <f t="shared" si="13"/>
        <v>61</v>
      </c>
      <c r="J445" s="159">
        <v>1.91319444444454E-3</v>
      </c>
      <c r="K445" s="1">
        <v>94</v>
      </c>
      <c r="L445" s="160"/>
    </row>
    <row r="446" spans="3:12" x14ac:dyDescent="0.25">
      <c r="C446" s="159">
        <v>1.7060185185185199E-3</v>
      </c>
      <c r="D446">
        <f t="shared" si="13"/>
        <v>61</v>
      </c>
      <c r="J446" s="159">
        <v>1.91435185185194E-3</v>
      </c>
      <c r="K446" s="1">
        <v>94</v>
      </c>
      <c r="L446" s="160"/>
    </row>
    <row r="447" spans="3:12" x14ac:dyDescent="0.25">
      <c r="C447" s="159">
        <v>1.7071759259259199E-3</v>
      </c>
      <c r="D447">
        <f t="shared" si="13"/>
        <v>61</v>
      </c>
      <c r="J447" s="159">
        <v>1.91550925925935E-3</v>
      </c>
      <c r="K447" s="1">
        <v>94</v>
      </c>
      <c r="L447" s="160"/>
    </row>
    <row r="448" spans="3:12" x14ac:dyDescent="0.25">
      <c r="C448" s="159">
        <v>1.7083333333333299E-3</v>
      </c>
      <c r="D448">
        <f t="shared" si="13"/>
        <v>61</v>
      </c>
      <c r="J448" s="159">
        <v>1.91666666666676E-3</v>
      </c>
      <c r="K448" s="1">
        <v>94</v>
      </c>
      <c r="L448" s="160"/>
    </row>
    <row r="449" spans="3:12" x14ac:dyDescent="0.25">
      <c r="C449" s="159">
        <v>1.7094907407407399E-3</v>
      </c>
      <c r="D449">
        <f t="shared" si="13"/>
        <v>61</v>
      </c>
      <c r="J449" s="159">
        <v>1.91782407407417E-3</v>
      </c>
      <c r="K449" s="1">
        <v>93</v>
      </c>
      <c r="L449" s="160"/>
    </row>
    <row r="450" spans="3:12" x14ac:dyDescent="0.25">
      <c r="C450" s="159">
        <v>1.71064814814814E-3</v>
      </c>
      <c r="D450">
        <f t="shared" si="13"/>
        <v>60</v>
      </c>
      <c r="J450" s="159">
        <v>1.91898148148158E-3</v>
      </c>
      <c r="K450" s="1">
        <v>93</v>
      </c>
      <c r="L450" s="160"/>
    </row>
    <row r="451" spans="3:12" x14ac:dyDescent="0.25">
      <c r="C451" s="159">
        <v>1.71180555555555E-3</v>
      </c>
      <c r="D451">
        <f t="shared" ref="D451:D514" si="15">VLOOKUP(C451,$A$2:$B$151,2)</f>
        <v>60</v>
      </c>
      <c r="J451" s="159">
        <v>1.9201388888889801E-3</v>
      </c>
      <c r="K451" s="1">
        <v>93</v>
      </c>
      <c r="L451" s="160"/>
    </row>
    <row r="452" spans="3:12" x14ac:dyDescent="0.25">
      <c r="C452" s="159">
        <v>1.71296296296296E-3</v>
      </c>
      <c r="D452">
        <f t="shared" si="15"/>
        <v>60</v>
      </c>
      <c r="J452" s="159">
        <v>1.9212962962963901E-3</v>
      </c>
      <c r="K452" s="1">
        <v>93</v>
      </c>
      <c r="L452" s="160"/>
    </row>
    <row r="453" spans="3:12" x14ac:dyDescent="0.25">
      <c r="C453" s="159">
        <v>1.71412037037037E-3</v>
      </c>
      <c r="D453">
        <f t="shared" si="15"/>
        <v>60</v>
      </c>
      <c r="J453" s="159">
        <v>1.9224537037038001E-3</v>
      </c>
      <c r="K453" s="1">
        <v>93</v>
      </c>
      <c r="L453" s="160"/>
    </row>
    <row r="454" spans="3:12" x14ac:dyDescent="0.25">
      <c r="C454" s="159">
        <v>1.71527777777777E-3</v>
      </c>
      <c r="D454">
        <f t="shared" si="15"/>
        <v>60</v>
      </c>
      <c r="J454" s="159">
        <v>1.9236111111112101E-3</v>
      </c>
      <c r="K454" s="1">
        <v>93</v>
      </c>
      <c r="L454" s="160"/>
    </row>
    <row r="455" spans="3:12" x14ac:dyDescent="0.25">
      <c r="C455" s="159">
        <v>1.71643518518518E-3</v>
      </c>
      <c r="D455">
        <f t="shared" si="15"/>
        <v>59</v>
      </c>
      <c r="J455" s="159">
        <v>1.9247685185186101E-3</v>
      </c>
      <c r="K455" s="1">
        <v>93</v>
      </c>
      <c r="L455" s="160"/>
    </row>
    <row r="456" spans="3:12" x14ac:dyDescent="0.25">
      <c r="C456" s="159">
        <v>1.71759259259259E-3</v>
      </c>
      <c r="D456">
        <f t="shared" si="15"/>
        <v>59</v>
      </c>
      <c r="J456" s="159">
        <v>1.9259259259260201E-3</v>
      </c>
      <c r="K456" s="1">
        <v>93</v>
      </c>
      <c r="L456" s="160"/>
    </row>
    <row r="457" spans="3:12" x14ac:dyDescent="0.25">
      <c r="C457" s="159">
        <v>1.71875E-3</v>
      </c>
      <c r="D457">
        <f t="shared" si="15"/>
        <v>59</v>
      </c>
      <c r="J457" s="159">
        <v>1.9270833333334301E-3</v>
      </c>
      <c r="K457" s="1">
        <v>92</v>
      </c>
      <c r="L457" s="160"/>
    </row>
    <row r="458" spans="3:12" x14ac:dyDescent="0.25">
      <c r="C458" s="159">
        <v>1.7199074074074E-3</v>
      </c>
      <c r="D458">
        <f t="shared" si="15"/>
        <v>59</v>
      </c>
      <c r="J458" s="159">
        <v>1.9282407407408401E-3</v>
      </c>
      <c r="K458" s="1">
        <v>92</v>
      </c>
      <c r="L458" s="160"/>
    </row>
    <row r="459" spans="3:12" x14ac:dyDescent="0.25">
      <c r="C459" s="159">
        <v>1.72106481481481E-3</v>
      </c>
      <c r="D459">
        <f t="shared" si="15"/>
        <v>59</v>
      </c>
      <c r="J459" s="159">
        <v>1.9293981481482399E-3</v>
      </c>
      <c r="K459" s="1">
        <v>92</v>
      </c>
      <c r="L459" s="160"/>
    </row>
    <row r="460" spans="3:12" x14ac:dyDescent="0.25">
      <c r="C460" s="159">
        <v>1.72222222222222E-3</v>
      </c>
      <c r="D460">
        <f t="shared" si="15"/>
        <v>58</v>
      </c>
      <c r="J460" s="159">
        <v>1.9305555555556499E-3</v>
      </c>
      <c r="K460" s="1">
        <v>92</v>
      </c>
      <c r="L460" s="160"/>
    </row>
    <row r="461" spans="3:12" x14ac:dyDescent="0.25">
      <c r="C461" s="159">
        <v>1.72337962962963E-3</v>
      </c>
      <c r="D461">
        <f t="shared" si="15"/>
        <v>58</v>
      </c>
      <c r="J461" s="159">
        <v>1.9317129629630599E-3</v>
      </c>
      <c r="K461" s="1">
        <v>92</v>
      </c>
      <c r="L461" s="160"/>
    </row>
    <row r="462" spans="3:12" x14ac:dyDescent="0.25">
      <c r="C462" s="159">
        <v>1.7245370370370301E-3</v>
      </c>
      <c r="D462">
        <f t="shared" si="15"/>
        <v>58</v>
      </c>
      <c r="J462" s="159">
        <v>1.9328703703704699E-3</v>
      </c>
      <c r="K462" s="1">
        <v>92</v>
      </c>
      <c r="L462" s="160"/>
    </row>
    <row r="463" spans="3:12" x14ac:dyDescent="0.25">
      <c r="C463" s="159">
        <v>1.7256944444444401E-3</v>
      </c>
      <c r="D463">
        <f t="shared" si="15"/>
        <v>58</v>
      </c>
      <c r="J463" s="159">
        <v>1.9340277777778699E-3</v>
      </c>
      <c r="K463" s="1">
        <v>92</v>
      </c>
      <c r="L463" s="160"/>
    </row>
    <row r="464" spans="3:12" x14ac:dyDescent="0.25">
      <c r="C464" s="159">
        <v>1.7268518518518501E-3</v>
      </c>
      <c r="D464">
        <f t="shared" si="15"/>
        <v>58</v>
      </c>
      <c r="J464" s="159">
        <v>1.9351851851852799E-3</v>
      </c>
      <c r="K464" s="1">
        <v>92</v>
      </c>
      <c r="L464" s="160"/>
    </row>
    <row r="465" spans="3:12" x14ac:dyDescent="0.25">
      <c r="C465" s="159">
        <v>1.7280092592592601E-3</v>
      </c>
      <c r="D465">
        <f t="shared" si="15"/>
        <v>57</v>
      </c>
      <c r="J465" s="159">
        <v>1.9363425925926899E-3</v>
      </c>
      <c r="K465" s="1">
        <v>91</v>
      </c>
      <c r="L465" s="160"/>
    </row>
    <row r="466" spans="3:12" x14ac:dyDescent="0.25">
      <c r="C466" s="159">
        <v>1.7291666666666601E-3</v>
      </c>
      <c r="D466">
        <f t="shared" si="15"/>
        <v>57</v>
      </c>
      <c r="J466" s="159">
        <v>1.9375000000000999E-3</v>
      </c>
      <c r="K466" s="1">
        <v>91</v>
      </c>
      <c r="L466" s="160"/>
    </row>
    <row r="467" spans="3:12" x14ac:dyDescent="0.25">
      <c r="C467" s="159">
        <v>1.7303240740740699E-3</v>
      </c>
      <c r="D467">
        <f t="shared" si="15"/>
        <v>57</v>
      </c>
      <c r="J467" s="159">
        <v>1.9386574074075E-3</v>
      </c>
      <c r="K467" s="1">
        <v>91</v>
      </c>
      <c r="L467" s="160"/>
    </row>
    <row r="468" spans="3:12" x14ac:dyDescent="0.25">
      <c r="C468" s="159">
        <v>1.7314814814814799E-3</v>
      </c>
      <c r="D468">
        <f t="shared" si="15"/>
        <v>57</v>
      </c>
      <c r="J468" s="159">
        <v>1.93981481481491E-3</v>
      </c>
      <c r="K468" s="1">
        <v>91</v>
      </c>
      <c r="L468" s="160"/>
    </row>
    <row r="469" spans="3:12" x14ac:dyDescent="0.25">
      <c r="C469" s="159">
        <v>1.7326388888888899E-3</v>
      </c>
      <c r="D469">
        <f t="shared" si="15"/>
        <v>57</v>
      </c>
      <c r="J469" s="159">
        <v>1.94097222222232E-3</v>
      </c>
      <c r="K469" s="1">
        <v>91</v>
      </c>
      <c r="L469" s="160"/>
    </row>
    <row r="470" spans="3:12" x14ac:dyDescent="0.25">
      <c r="C470" s="159">
        <v>1.7337962962962899E-3</v>
      </c>
      <c r="D470">
        <f t="shared" si="15"/>
        <v>56</v>
      </c>
      <c r="J470" s="159">
        <v>1.94212962962973E-3</v>
      </c>
      <c r="K470" s="1">
        <v>91</v>
      </c>
      <c r="L470" s="160"/>
    </row>
    <row r="471" spans="3:12" x14ac:dyDescent="0.25">
      <c r="C471" s="159">
        <v>1.7349537037036999E-3</v>
      </c>
      <c r="D471">
        <f t="shared" si="15"/>
        <v>56</v>
      </c>
      <c r="J471" s="159">
        <v>1.94328703703714E-3</v>
      </c>
      <c r="K471" s="1">
        <v>91</v>
      </c>
      <c r="L471" s="160"/>
    </row>
    <row r="472" spans="3:12" x14ac:dyDescent="0.25">
      <c r="C472" s="159">
        <v>1.7361111111111099E-3</v>
      </c>
      <c r="D472">
        <f t="shared" si="15"/>
        <v>56</v>
      </c>
      <c r="J472" s="159">
        <v>1.94444444444454E-3</v>
      </c>
      <c r="K472" s="1">
        <v>91</v>
      </c>
      <c r="L472" s="160"/>
    </row>
    <row r="473" spans="3:12" x14ac:dyDescent="0.25">
      <c r="C473" s="159">
        <v>1.7372685185185199E-3</v>
      </c>
      <c r="D473">
        <f t="shared" si="15"/>
        <v>56</v>
      </c>
      <c r="J473" s="159">
        <v>1.94560185185195E-3</v>
      </c>
      <c r="K473" s="1">
        <v>90</v>
      </c>
      <c r="L473" s="160"/>
    </row>
    <row r="474" spans="3:12" x14ac:dyDescent="0.25">
      <c r="C474" s="159">
        <v>1.73842592592592E-3</v>
      </c>
      <c r="D474">
        <f t="shared" si="15"/>
        <v>56</v>
      </c>
      <c r="J474" s="159">
        <v>1.94675925925936E-3</v>
      </c>
      <c r="K474" s="1">
        <v>90</v>
      </c>
      <c r="L474" s="160"/>
    </row>
    <row r="475" spans="3:12" x14ac:dyDescent="0.25">
      <c r="C475" s="159">
        <v>1.73958333333333E-3</v>
      </c>
      <c r="D475">
        <f t="shared" si="15"/>
        <v>55</v>
      </c>
      <c r="J475" s="159">
        <v>1.94791666666677E-3</v>
      </c>
      <c r="K475" s="1">
        <v>90</v>
      </c>
      <c r="L475" s="160"/>
    </row>
    <row r="476" spans="3:12" x14ac:dyDescent="0.25">
      <c r="C476" s="159">
        <v>1.74074074074074E-3</v>
      </c>
      <c r="D476">
        <f t="shared" si="15"/>
        <v>55</v>
      </c>
      <c r="J476" s="159">
        <v>1.9490740740741701E-3</v>
      </c>
      <c r="K476" s="1">
        <v>90</v>
      </c>
      <c r="L476" s="160"/>
    </row>
    <row r="477" spans="3:12" x14ac:dyDescent="0.25">
      <c r="C477" s="159">
        <v>1.74189814814814E-3</v>
      </c>
      <c r="D477">
        <f t="shared" si="15"/>
        <v>55</v>
      </c>
      <c r="J477" s="159">
        <v>1.9502314814815801E-3</v>
      </c>
      <c r="K477" s="1">
        <v>90</v>
      </c>
      <c r="L477" s="160"/>
    </row>
    <row r="478" spans="3:12" x14ac:dyDescent="0.25">
      <c r="C478" s="159">
        <v>1.74305555555555E-3</v>
      </c>
      <c r="D478">
        <f t="shared" si="15"/>
        <v>55</v>
      </c>
      <c r="J478" s="159">
        <v>1.9513888888889901E-3</v>
      </c>
      <c r="K478" s="1">
        <v>90</v>
      </c>
      <c r="L478" s="160"/>
    </row>
    <row r="479" spans="3:12" x14ac:dyDescent="0.25">
      <c r="C479" s="159">
        <v>1.74421296296296E-3</v>
      </c>
      <c r="D479">
        <f t="shared" si="15"/>
        <v>55</v>
      </c>
      <c r="J479" s="159">
        <v>1.9525462962964001E-3</v>
      </c>
      <c r="K479" s="1">
        <v>90</v>
      </c>
      <c r="L479" s="160"/>
    </row>
    <row r="480" spans="3:12" x14ac:dyDescent="0.25">
      <c r="C480" s="159">
        <v>1.74537037037037E-3</v>
      </c>
      <c r="D480">
        <f t="shared" si="15"/>
        <v>54</v>
      </c>
      <c r="J480" s="159">
        <v>1.9537037037037999E-3</v>
      </c>
      <c r="K480" s="1">
        <v>90</v>
      </c>
      <c r="L480" s="160"/>
    </row>
    <row r="481" spans="3:12" x14ac:dyDescent="0.25">
      <c r="C481" s="159">
        <v>1.74652777777777E-3</v>
      </c>
      <c r="D481">
        <f t="shared" si="15"/>
        <v>54</v>
      </c>
      <c r="J481" s="159">
        <v>1.9548611111112101E-3</v>
      </c>
      <c r="K481" s="1">
        <v>89</v>
      </c>
      <c r="L481" s="160"/>
    </row>
    <row r="482" spans="3:12" x14ac:dyDescent="0.25">
      <c r="C482" s="159">
        <v>1.74768518518518E-3</v>
      </c>
      <c r="D482">
        <f t="shared" si="15"/>
        <v>54</v>
      </c>
      <c r="J482" s="159">
        <v>1.9560185185186199E-3</v>
      </c>
      <c r="K482" s="1">
        <v>89</v>
      </c>
      <c r="L482" s="160"/>
    </row>
    <row r="483" spans="3:12" x14ac:dyDescent="0.25">
      <c r="C483" s="159">
        <v>1.74884259259259E-3</v>
      </c>
      <c r="D483">
        <f t="shared" si="15"/>
        <v>54</v>
      </c>
      <c r="J483" s="159">
        <v>1.9571759259260301E-3</v>
      </c>
      <c r="K483" s="1">
        <v>89</v>
      </c>
      <c r="L483" s="160"/>
    </row>
    <row r="484" spans="3:12" x14ac:dyDescent="0.25">
      <c r="C484" s="159">
        <v>1.75E-3</v>
      </c>
      <c r="D484">
        <f t="shared" si="15"/>
        <v>54</v>
      </c>
      <c r="J484" s="159">
        <v>1.9583333333334399E-3</v>
      </c>
      <c r="K484" s="1">
        <v>89</v>
      </c>
      <c r="L484" s="160"/>
    </row>
    <row r="485" spans="3:12" x14ac:dyDescent="0.25">
      <c r="C485" s="159">
        <v>1.7511574074074001E-3</v>
      </c>
      <c r="D485">
        <f t="shared" si="15"/>
        <v>53</v>
      </c>
      <c r="J485" s="159">
        <v>1.9594907407408401E-3</v>
      </c>
      <c r="K485" s="1">
        <v>89</v>
      </c>
      <c r="L485" s="160"/>
    </row>
    <row r="486" spans="3:12" x14ac:dyDescent="0.25">
      <c r="C486" s="159">
        <v>1.7523148148148101E-3</v>
      </c>
      <c r="D486">
        <f t="shared" si="15"/>
        <v>53</v>
      </c>
      <c r="J486" s="159">
        <v>1.9606481481482499E-3</v>
      </c>
      <c r="K486" s="1">
        <v>89</v>
      </c>
      <c r="L486" s="160"/>
    </row>
    <row r="487" spans="3:12" x14ac:dyDescent="0.25">
      <c r="C487" s="159">
        <v>1.7534722222222201E-3</v>
      </c>
      <c r="D487">
        <f t="shared" si="15"/>
        <v>53</v>
      </c>
      <c r="J487" s="159">
        <v>1.9618055555556601E-3</v>
      </c>
      <c r="K487" s="1">
        <v>89</v>
      </c>
      <c r="L487" s="160"/>
    </row>
    <row r="488" spans="3:12" x14ac:dyDescent="0.25">
      <c r="C488" s="159">
        <v>1.7546296296296301E-3</v>
      </c>
      <c r="D488">
        <f t="shared" si="15"/>
        <v>53</v>
      </c>
      <c r="J488" s="159">
        <v>1.9629629629630599E-3</v>
      </c>
      <c r="K488" s="1">
        <v>89</v>
      </c>
      <c r="L488" s="160"/>
    </row>
    <row r="489" spans="3:12" x14ac:dyDescent="0.25">
      <c r="C489" s="159">
        <v>1.7557870370370301E-3</v>
      </c>
      <c r="D489">
        <f t="shared" si="15"/>
        <v>53</v>
      </c>
      <c r="J489" s="159">
        <v>1.9641203703704702E-3</v>
      </c>
      <c r="K489" s="1">
        <v>88</v>
      </c>
      <c r="L489" s="160"/>
    </row>
    <row r="490" spans="3:12" x14ac:dyDescent="0.25">
      <c r="C490" s="159">
        <v>1.7569444444444401E-3</v>
      </c>
      <c r="D490">
        <f t="shared" si="15"/>
        <v>52</v>
      </c>
      <c r="J490" s="159">
        <v>1.9652777777778799E-3</v>
      </c>
      <c r="K490" s="1">
        <v>88</v>
      </c>
      <c r="L490" s="160"/>
    </row>
    <row r="491" spans="3:12" x14ac:dyDescent="0.25">
      <c r="C491" s="159">
        <v>1.7581018518518501E-3</v>
      </c>
      <c r="D491">
        <f t="shared" si="15"/>
        <v>52</v>
      </c>
      <c r="J491" s="159">
        <v>1.9664351851852902E-3</v>
      </c>
      <c r="K491" s="1">
        <v>88</v>
      </c>
      <c r="L491" s="160"/>
    </row>
    <row r="492" spans="3:12" x14ac:dyDescent="0.25">
      <c r="C492" s="159">
        <v>1.7592592592592601E-3</v>
      </c>
      <c r="D492">
        <f t="shared" si="15"/>
        <v>52</v>
      </c>
      <c r="J492" s="159">
        <v>1.9675925925926999E-3</v>
      </c>
      <c r="K492" s="1">
        <v>88</v>
      </c>
      <c r="L492" s="160"/>
    </row>
    <row r="493" spans="3:12" x14ac:dyDescent="0.25">
      <c r="C493" s="159">
        <v>1.7604166666666599E-3</v>
      </c>
      <c r="D493">
        <f t="shared" si="15"/>
        <v>52</v>
      </c>
      <c r="J493" s="159">
        <v>1.9687500000001002E-3</v>
      </c>
      <c r="K493" s="1">
        <v>88</v>
      </c>
      <c r="L493" s="160"/>
    </row>
    <row r="494" spans="3:12" x14ac:dyDescent="0.25">
      <c r="C494" s="159">
        <v>1.7615740740740699E-3</v>
      </c>
      <c r="D494">
        <f t="shared" si="15"/>
        <v>52</v>
      </c>
      <c r="J494" s="159">
        <v>1.96990740740751E-3</v>
      </c>
      <c r="K494" s="1">
        <v>88</v>
      </c>
      <c r="L494" s="160"/>
    </row>
    <row r="495" spans="3:12" x14ac:dyDescent="0.25">
      <c r="C495" s="159">
        <v>1.7627314814814799E-3</v>
      </c>
      <c r="D495">
        <f t="shared" si="15"/>
        <v>51</v>
      </c>
      <c r="J495" s="159">
        <v>1.9710648148149202E-3</v>
      </c>
      <c r="K495" s="1">
        <v>88</v>
      </c>
      <c r="L495" s="160"/>
    </row>
    <row r="496" spans="3:12" x14ac:dyDescent="0.25">
      <c r="C496" s="159">
        <v>1.7638888888888899E-3</v>
      </c>
      <c r="D496">
        <f t="shared" si="15"/>
        <v>51</v>
      </c>
      <c r="J496" s="159">
        <v>1.97222222222233E-3</v>
      </c>
      <c r="K496" s="1">
        <v>88</v>
      </c>
      <c r="L496" s="160"/>
    </row>
    <row r="497" spans="3:12" x14ac:dyDescent="0.25">
      <c r="C497" s="159">
        <v>1.76504629629629E-3</v>
      </c>
      <c r="D497">
        <f t="shared" si="15"/>
        <v>51</v>
      </c>
      <c r="J497" s="159">
        <v>1.9733796296297298E-3</v>
      </c>
      <c r="K497" s="1">
        <v>87</v>
      </c>
      <c r="L497" s="160"/>
    </row>
    <row r="498" spans="3:12" x14ac:dyDescent="0.25">
      <c r="C498" s="159">
        <v>1.7662037037037E-3</v>
      </c>
      <c r="D498">
        <f t="shared" si="15"/>
        <v>51</v>
      </c>
      <c r="J498" s="159">
        <v>1.97453703703714E-3</v>
      </c>
      <c r="K498" s="1">
        <v>87</v>
      </c>
      <c r="L498" s="160"/>
    </row>
    <row r="499" spans="3:12" x14ac:dyDescent="0.25">
      <c r="C499" s="159">
        <v>1.76736111111111E-3</v>
      </c>
      <c r="D499">
        <f t="shared" si="15"/>
        <v>51</v>
      </c>
      <c r="J499" s="159">
        <v>1.9756944444445498E-3</v>
      </c>
      <c r="K499" s="1">
        <v>87</v>
      </c>
      <c r="L499" s="160"/>
    </row>
    <row r="500" spans="3:12" x14ac:dyDescent="0.25">
      <c r="C500" s="159">
        <v>1.76851851851851E-3</v>
      </c>
      <c r="D500">
        <f t="shared" si="15"/>
        <v>50</v>
      </c>
      <c r="J500" s="159">
        <v>1.97685185185196E-3</v>
      </c>
      <c r="K500" s="1">
        <v>87</v>
      </c>
      <c r="L500" s="160"/>
    </row>
    <row r="501" spans="3:12" x14ac:dyDescent="0.25">
      <c r="C501" s="159">
        <v>1.76967592592592E-3</v>
      </c>
      <c r="D501">
        <f t="shared" si="15"/>
        <v>50</v>
      </c>
      <c r="J501" s="159">
        <v>1.9780092592593598E-3</v>
      </c>
      <c r="K501" s="1">
        <v>87</v>
      </c>
      <c r="L501" s="160"/>
    </row>
    <row r="502" spans="3:12" x14ac:dyDescent="0.25">
      <c r="C502" s="159">
        <v>1.77083333333333E-3</v>
      </c>
      <c r="D502">
        <f t="shared" si="15"/>
        <v>50</v>
      </c>
      <c r="J502" s="159">
        <v>1.9791666666667701E-3</v>
      </c>
      <c r="K502" s="1">
        <v>87</v>
      </c>
      <c r="L502" s="160"/>
    </row>
    <row r="503" spans="3:12" x14ac:dyDescent="0.25">
      <c r="C503" s="159">
        <v>1.77199074074074E-3</v>
      </c>
      <c r="D503">
        <f t="shared" si="15"/>
        <v>50</v>
      </c>
      <c r="J503" s="159">
        <v>1.9803240740741798E-3</v>
      </c>
      <c r="K503" s="1">
        <v>87</v>
      </c>
      <c r="L503" s="160"/>
    </row>
    <row r="504" spans="3:12" x14ac:dyDescent="0.25">
      <c r="C504" s="159">
        <v>1.77314814814814E-3</v>
      </c>
      <c r="D504">
        <f t="shared" si="15"/>
        <v>50</v>
      </c>
      <c r="J504" s="159">
        <v>1.9814814814815901E-3</v>
      </c>
      <c r="K504" s="1">
        <v>87</v>
      </c>
      <c r="L504" s="160"/>
    </row>
    <row r="505" spans="3:12" x14ac:dyDescent="0.25">
      <c r="C505" s="159">
        <v>1.77430555555555E-3</v>
      </c>
      <c r="D505">
        <f t="shared" si="15"/>
        <v>49</v>
      </c>
      <c r="J505" s="159">
        <v>1.9826388888889899E-3</v>
      </c>
      <c r="K505" s="1">
        <v>86</v>
      </c>
      <c r="L505" s="160"/>
    </row>
    <row r="506" spans="3:12" x14ac:dyDescent="0.25">
      <c r="C506" s="159">
        <v>1.77546296296296E-3</v>
      </c>
      <c r="D506">
        <f t="shared" si="15"/>
        <v>49</v>
      </c>
      <c r="J506" s="159">
        <v>1.9837962962964001E-3</v>
      </c>
      <c r="K506" s="1">
        <v>86</v>
      </c>
      <c r="L506" s="160"/>
    </row>
    <row r="507" spans="3:12" x14ac:dyDescent="0.25">
      <c r="C507" s="159">
        <v>1.77662037037037E-3</v>
      </c>
      <c r="D507">
        <f t="shared" si="15"/>
        <v>49</v>
      </c>
      <c r="J507" s="159">
        <v>1.9849537037038099E-3</v>
      </c>
      <c r="K507" s="1">
        <v>86</v>
      </c>
      <c r="L507" s="160"/>
    </row>
    <row r="508" spans="3:12" x14ac:dyDescent="0.25">
      <c r="C508" s="159">
        <v>1.7777777777777701E-3</v>
      </c>
      <c r="D508">
        <f t="shared" si="15"/>
        <v>49</v>
      </c>
      <c r="J508" s="159">
        <v>1.9861111111112201E-3</v>
      </c>
      <c r="K508" s="1">
        <v>86</v>
      </c>
      <c r="L508" s="160"/>
    </row>
    <row r="509" spans="3:12" x14ac:dyDescent="0.25">
      <c r="C509" s="159">
        <v>1.7789351851851801E-3</v>
      </c>
      <c r="D509">
        <f t="shared" si="15"/>
        <v>49</v>
      </c>
      <c r="J509" s="159">
        <v>1.9872685185186299E-3</v>
      </c>
      <c r="K509" s="1">
        <v>86</v>
      </c>
      <c r="L509" s="160"/>
    </row>
    <row r="510" spans="3:12" x14ac:dyDescent="0.25">
      <c r="C510" s="159">
        <v>1.7800925925925901E-3</v>
      </c>
      <c r="D510">
        <f t="shared" si="15"/>
        <v>48</v>
      </c>
      <c r="J510" s="159">
        <v>1.9884259259260301E-3</v>
      </c>
      <c r="K510" s="1">
        <v>86</v>
      </c>
      <c r="L510" s="160"/>
    </row>
    <row r="511" spans="3:12" x14ac:dyDescent="0.25">
      <c r="C511" s="159">
        <v>1.7812500000000001E-3</v>
      </c>
      <c r="D511">
        <f t="shared" si="15"/>
        <v>48</v>
      </c>
      <c r="J511" s="159">
        <v>1.9895833333334399E-3</v>
      </c>
      <c r="K511" s="1">
        <v>86</v>
      </c>
      <c r="L511" s="160"/>
    </row>
    <row r="512" spans="3:12" x14ac:dyDescent="0.25">
      <c r="C512" s="159">
        <v>1.7824074074074001E-3</v>
      </c>
      <c r="D512">
        <f t="shared" si="15"/>
        <v>48</v>
      </c>
      <c r="J512" s="159">
        <v>1.9907407407408501E-3</v>
      </c>
      <c r="K512" s="1">
        <v>86</v>
      </c>
      <c r="L512" s="160"/>
    </row>
    <row r="513" spans="3:12" x14ac:dyDescent="0.25">
      <c r="C513" s="159">
        <v>1.7835648148148101E-3</v>
      </c>
      <c r="D513">
        <f t="shared" si="15"/>
        <v>48</v>
      </c>
      <c r="J513" s="159">
        <v>1.9918981481482499E-3</v>
      </c>
      <c r="K513" s="1">
        <v>85</v>
      </c>
      <c r="L513" s="160"/>
    </row>
    <row r="514" spans="3:12" x14ac:dyDescent="0.25">
      <c r="C514" s="159">
        <v>1.7847222222222201E-3</v>
      </c>
      <c r="D514">
        <f t="shared" si="15"/>
        <v>48</v>
      </c>
      <c r="J514" s="159">
        <v>1.9930555555556602E-3</v>
      </c>
      <c r="K514" s="1">
        <v>85</v>
      </c>
      <c r="L514" s="160"/>
    </row>
    <row r="515" spans="3:12" x14ac:dyDescent="0.25">
      <c r="C515" s="159">
        <v>1.7858796296296301E-3</v>
      </c>
      <c r="D515">
        <f t="shared" ref="D515:D578" si="16">VLOOKUP(C515,$A$2:$B$151,2)</f>
        <v>47</v>
      </c>
      <c r="J515" s="159">
        <v>1.9942129629630699E-3</v>
      </c>
      <c r="K515" s="1">
        <v>85</v>
      </c>
      <c r="L515" s="160"/>
    </row>
    <row r="516" spans="3:12" x14ac:dyDescent="0.25">
      <c r="C516" s="159">
        <v>1.7870370370370299E-3</v>
      </c>
      <c r="D516">
        <f t="shared" si="16"/>
        <v>47</v>
      </c>
      <c r="J516" s="159">
        <v>1.9953703703704802E-3</v>
      </c>
      <c r="K516" s="1">
        <v>85</v>
      </c>
      <c r="L516" s="160"/>
    </row>
    <row r="517" spans="3:12" x14ac:dyDescent="0.25">
      <c r="C517" s="159">
        <v>1.7881944444444399E-3</v>
      </c>
      <c r="D517">
        <f t="shared" si="16"/>
        <v>47</v>
      </c>
      <c r="J517" s="159">
        <v>1.9965277777778899E-3</v>
      </c>
      <c r="K517" s="1">
        <v>85</v>
      </c>
      <c r="L517" s="160"/>
    </row>
    <row r="518" spans="3:12" x14ac:dyDescent="0.25">
      <c r="C518" s="159">
        <v>1.7893518518518499E-3</v>
      </c>
      <c r="D518">
        <f t="shared" si="16"/>
        <v>47</v>
      </c>
      <c r="J518" s="159">
        <v>1.9976851851852902E-3</v>
      </c>
      <c r="K518" s="1">
        <v>85</v>
      </c>
      <c r="L518" s="160"/>
    </row>
    <row r="519" spans="3:12" x14ac:dyDescent="0.25">
      <c r="C519" s="159">
        <v>1.7905092592592599E-3</v>
      </c>
      <c r="D519">
        <f t="shared" si="16"/>
        <v>47</v>
      </c>
      <c r="J519" s="159">
        <v>1.9988425925927E-3</v>
      </c>
      <c r="K519" s="1">
        <v>85</v>
      </c>
      <c r="L519" s="160"/>
    </row>
    <row r="520" spans="3:12" x14ac:dyDescent="0.25">
      <c r="C520" s="159">
        <v>1.7916666666666599E-3</v>
      </c>
      <c r="D520">
        <f t="shared" si="16"/>
        <v>46</v>
      </c>
      <c r="J520" s="159">
        <v>2.0000000000001102E-3</v>
      </c>
      <c r="K520" s="1">
        <v>85</v>
      </c>
      <c r="L520" s="160"/>
    </row>
    <row r="521" spans="3:12" x14ac:dyDescent="0.25">
      <c r="C521" s="159">
        <v>1.7928240740740699E-3</v>
      </c>
      <c r="D521">
        <f t="shared" si="16"/>
        <v>46</v>
      </c>
      <c r="J521" s="159">
        <v>2.00115740740752E-3</v>
      </c>
      <c r="K521" s="1">
        <v>84</v>
      </c>
      <c r="L521" s="160"/>
    </row>
    <row r="522" spans="3:12" x14ac:dyDescent="0.25">
      <c r="C522" s="159">
        <v>1.79398148148148E-3</v>
      </c>
      <c r="D522">
        <f t="shared" si="16"/>
        <v>46</v>
      </c>
      <c r="J522" s="159">
        <v>2.0023148148149198E-3</v>
      </c>
      <c r="K522" s="1">
        <v>84</v>
      </c>
      <c r="L522" s="160"/>
    </row>
    <row r="523" spans="3:12" x14ac:dyDescent="0.25">
      <c r="C523" s="159">
        <v>1.79513888888889E-3</v>
      </c>
      <c r="D523">
        <f t="shared" si="16"/>
        <v>46</v>
      </c>
      <c r="J523" s="159">
        <v>2.00347222222233E-3</v>
      </c>
      <c r="K523" s="1">
        <v>84</v>
      </c>
      <c r="L523" s="160"/>
    </row>
    <row r="524" spans="3:12" x14ac:dyDescent="0.25">
      <c r="C524" s="159">
        <v>1.79629629629629E-3</v>
      </c>
      <c r="D524">
        <f t="shared" si="16"/>
        <v>46</v>
      </c>
      <c r="J524" s="159">
        <v>2.0046296296297398E-3</v>
      </c>
      <c r="K524" s="1">
        <v>84</v>
      </c>
      <c r="L524" s="160"/>
    </row>
    <row r="525" spans="3:12" x14ac:dyDescent="0.25">
      <c r="C525" s="159">
        <v>1.7974537037037E-3</v>
      </c>
      <c r="D525">
        <f t="shared" si="16"/>
        <v>45</v>
      </c>
      <c r="J525" s="159">
        <v>2.00578703703715E-3</v>
      </c>
      <c r="K525" s="1">
        <v>84</v>
      </c>
      <c r="L525" s="160"/>
    </row>
    <row r="526" spans="3:12" x14ac:dyDescent="0.25">
      <c r="C526" s="159">
        <v>1.79861111111111E-3</v>
      </c>
      <c r="D526">
        <f t="shared" si="16"/>
        <v>45</v>
      </c>
      <c r="J526" s="159">
        <v>2.0069444444445498E-3</v>
      </c>
      <c r="K526" s="1">
        <v>84</v>
      </c>
      <c r="L526" s="160"/>
    </row>
    <row r="527" spans="3:12" x14ac:dyDescent="0.25">
      <c r="C527" s="159">
        <v>1.79976851851851E-3</v>
      </c>
      <c r="D527">
        <f t="shared" si="16"/>
        <v>45</v>
      </c>
      <c r="J527" s="159">
        <v>2.00810185185196E-3</v>
      </c>
      <c r="K527" s="1">
        <v>84</v>
      </c>
      <c r="L527" s="160"/>
    </row>
    <row r="528" spans="3:12" x14ac:dyDescent="0.25">
      <c r="C528" s="159">
        <v>1.80092592592592E-3</v>
      </c>
      <c r="D528">
        <f t="shared" si="16"/>
        <v>45</v>
      </c>
      <c r="J528" s="159">
        <v>2.0092592592593698E-3</v>
      </c>
      <c r="K528" s="1">
        <v>84</v>
      </c>
      <c r="L528" s="160"/>
    </row>
    <row r="529" spans="3:12" x14ac:dyDescent="0.25">
      <c r="C529" s="159">
        <v>1.80208333333333E-3</v>
      </c>
      <c r="D529">
        <f t="shared" si="16"/>
        <v>45</v>
      </c>
      <c r="J529" s="159">
        <v>2.0104166666667801E-3</v>
      </c>
      <c r="K529" s="1">
        <v>83</v>
      </c>
      <c r="L529" s="160"/>
    </row>
    <row r="530" spans="3:12" x14ac:dyDescent="0.25">
      <c r="C530" s="159">
        <v>1.80324074074074E-3</v>
      </c>
      <c r="D530">
        <f t="shared" si="16"/>
        <v>44</v>
      </c>
      <c r="J530" s="159">
        <v>2.0115740740741898E-3</v>
      </c>
      <c r="K530" s="1">
        <v>83</v>
      </c>
      <c r="L530" s="160"/>
    </row>
    <row r="531" spans="3:12" x14ac:dyDescent="0.25">
      <c r="C531" s="159">
        <v>1.80439814814814E-3</v>
      </c>
      <c r="D531">
        <f t="shared" si="16"/>
        <v>44</v>
      </c>
      <c r="J531" s="159">
        <v>2.0127314814815901E-3</v>
      </c>
      <c r="K531" s="1">
        <v>83</v>
      </c>
      <c r="L531" s="160"/>
    </row>
    <row r="532" spans="3:12" x14ac:dyDescent="0.25">
      <c r="C532" s="159">
        <v>1.8055555555555501E-3</v>
      </c>
      <c r="D532">
        <f t="shared" si="16"/>
        <v>44</v>
      </c>
      <c r="J532" s="159">
        <v>2.0138888888889999E-3</v>
      </c>
      <c r="K532" s="1">
        <v>83</v>
      </c>
      <c r="L532" s="160"/>
    </row>
    <row r="533" spans="3:12" x14ac:dyDescent="0.25">
      <c r="C533" s="159">
        <v>1.8067129629629601E-3</v>
      </c>
      <c r="D533">
        <f t="shared" si="16"/>
        <v>44</v>
      </c>
      <c r="J533" s="159">
        <v>2.0150462962964101E-3</v>
      </c>
      <c r="K533" s="1">
        <v>83</v>
      </c>
      <c r="L533" s="160"/>
    </row>
    <row r="534" spans="3:12" x14ac:dyDescent="0.25">
      <c r="C534" s="159">
        <v>1.8078703703703701E-3</v>
      </c>
      <c r="D534">
        <f t="shared" si="16"/>
        <v>44</v>
      </c>
      <c r="J534" s="159">
        <v>2.0162037037038199E-3</v>
      </c>
      <c r="K534" s="1">
        <v>83</v>
      </c>
      <c r="L534" s="160"/>
    </row>
    <row r="535" spans="3:12" x14ac:dyDescent="0.25">
      <c r="C535" s="159">
        <v>1.8090277777777701E-3</v>
      </c>
      <c r="D535">
        <f t="shared" si="16"/>
        <v>43</v>
      </c>
      <c r="J535" s="159">
        <v>2.0173611111112201E-3</v>
      </c>
      <c r="K535" s="1">
        <v>83</v>
      </c>
      <c r="L535" s="160"/>
    </row>
    <row r="536" spans="3:12" x14ac:dyDescent="0.25">
      <c r="C536" s="159">
        <v>1.8101851851851801E-3</v>
      </c>
      <c r="D536">
        <f t="shared" si="16"/>
        <v>43</v>
      </c>
      <c r="J536" s="159">
        <v>2.0185185185186299E-3</v>
      </c>
      <c r="K536" s="1">
        <v>83</v>
      </c>
      <c r="L536" s="160"/>
    </row>
    <row r="537" spans="3:12" x14ac:dyDescent="0.25">
      <c r="C537" s="159">
        <v>1.8113425925925901E-3</v>
      </c>
      <c r="D537">
        <f t="shared" si="16"/>
        <v>43</v>
      </c>
      <c r="J537" s="159">
        <v>2.0196759259260401E-3</v>
      </c>
      <c r="K537" s="1">
        <v>82</v>
      </c>
      <c r="L537" s="160"/>
    </row>
    <row r="538" spans="3:12" x14ac:dyDescent="0.25">
      <c r="C538" s="159">
        <v>1.8125000000000001E-3</v>
      </c>
      <c r="D538">
        <f t="shared" si="16"/>
        <v>43</v>
      </c>
      <c r="J538" s="159">
        <v>2.0208333333334499E-3</v>
      </c>
      <c r="K538" s="1">
        <v>82</v>
      </c>
      <c r="L538" s="160"/>
    </row>
    <row r="539" spans="3:12" x14ac:dyDescent="0.25">
      <c r="C539" s="159">
        <v>1.8136574074073999E-3</v>
      </c>
      <c r="D539">
        <f t="shared" si="16"/>
        <v>43</v>
      </c>
      <c r="J539" s="159">
        <v>2.0219907407408502E-3</v>
      </c>
      <c r="K539" s="1">
        <v>82</v>
      </c>
      <c r="L539" s="160"/>
    </row>
    <row r="540" spans="3:12" x14ac:dyDescent="0.25">
      <c r="C540" s="159">
        <v>1.8148148148148099E-3</v>
      </c>
      <c r="D540">
        <f t="shared" si="16"/>
        <v>42</v>
      </c>
      <c r="J540" s="159">
        <v>2.0231481481482599E-3</v>
      </c>
      <c r="K540" s="1">
        <v>82</v>
      </c>
      <c r="L540" s="160"/>
    </row>
    <row r="541" spans="3:12" x14ac:dyDescent="0.25">
      <c r="C541" s="159">
        <v>1.8159722222222199E-3</v>
      </c>
      <c r="D541">
        <f t="shared" si="16"/>
        <v>42</v>
      </c>
      <c r="J541" s="159">
        <v>2.0243055555556702E-3</v>
      </c>
      <c r="K541" s="1">
        <v>82</v>
      </c>
      <c r="L541" s="160"/>
    </row>
    <row r="542" spans="3:12" x14ac:dyDescent="0.25">
      <c r="C542" s="159">
        <v>1.8171296296296299E-3</v>
      </c>
      <c r="D542">
        <f t="shared" si="16"/>
        <v>42</v>
      </c>
      <c r="J542" s="159">
        <v>2.0254629629630799E-3</v>
      </c>
      <c r="K542" s="1">
        <v>82</v>
      </c>
      <c r="L542" s="160"/>
    </row>
    <row r="543" spans="3:12" x14ac:dyDescent="0.25">
      <c r="C543" s="159">
        <v>1.8182870370370299E-3</v>
      </c>
      <c r="D543">
        <f t="shared" si="16"/>
        <v>42</v>
      </c>
      <c r="J543" s="159">
        <v>2.0266203703704802E-3</v>
      </c>
      <c r="K543" s="1">
        <v>82</v>
      </c>
      <c r="L543" s="160"/>
    </row>
    <row r="544" spans="3:12" x14ac:dyDescent="0.25">
      <c r="C544" s="159">
        <v>1.8194444444444399E-3</v>
      </c>
      <c r="D544">
        <f t="shared" si="16"/>
        <v>42</v>
      </c>
      <c r="J544" s="159">
        <v>2.02777777777789E-3</v>
      </c>
      <c r="K544" s="1">
        <v>82</v>
      </c>
      <c r="L544" s="160"/>
    </row>
    <row r="545" spans="3:12" x14ac:dyDescent="0.25">
      <c r="C545" s="159">
        <v>1.8206018518518499E-3</v>
      </c>
      <c r="D545">
        <f t="shared" si="16"/>
        <v>41</v>
      </c>
      <c r="J545" s="159">
        <v>2.0289351851853002E-3</v>
      </c>
      <c r="K545" s="1">
        <v>81</v>
      </c>
      <c r="L545" s="160"/>
    </row>
    <row r="546" spans="3:12" x14ac:dyDescent="0.25">
      <c r="C546" s="159">
        <v>1.8217592592592599E-3</v>
      </c>
      <c r="D546">
        <f t="shared" si="16"/>
        <v>41</v>
      </c>
      <c r="J546" s="159">
        <v>2.03009259259271E-3</v>
      </c>
      <c r="K546" s="1">
        <v>81</v>
      </c>
      <c r="L546" s="160"/>
    </row>
    <row r="547" spans="3:12" x14ac:dyDescent="0.25">
      <c r="C547" s="159">
        <v>1.82291666666666E-3</v>
      </c>
      <c r="D547">
        <f t="shared" si="16"/>
        <v>41</v>
      </c>
      <c r="J547" s="159">
        <v>2.0312500000001098E-3</v>
      </c>
      <c r="K547" s="1">
        <v>81</v>
      </c>
      <c r="L547" s="160"/>
    </row>
    <row r="548" spans="3:12" x14ac:dyDescent="0.25">
      <c r="C548" s="159">
        <v>1.82407407407407E-3</v>
      </c>
      <c r="D548">
        <f t="shared" si="16"/>
        <v>41</v>
      </c>
      <c r="J548" s="159">
        <v>2.03240740740752E-3</v>
      </c>
      <c r="K548" s="1">
        <v>81</v>
      </c>
      <c r="L548" s="160"/>
    </row>
    <row r="549" spans="3:12" x14ac:dyDescent="0.25">
      <c r="C549" s="159">
        <v>1.82523148148148E-3</v>
      </c>
      <c r="D549">
        <f t="shared" si="16"/>
        <v>41</v>
      </c>
      <c r="J549" s="159">
        <v>2.0335648148149298E-3</v>
      </c>
      <c r="K549" s="1">
        <v>81</v>
      </c>
      <c r="L549" s="160"/>
    </row>
    <row r="550" spans="3:12" x14ac:dyDescent="0.25">
      <c r="C550" s="159">
        <v>1.82638888888888E-3</v>
      </c>
      <c r="D550">
        <f t="shared" si="16"/>
        <v>40</v>
      </c>
      <c r="J550" s="159">
        <v>2.03472222222234E-3</v>
      </c>
      <c r="K550" s="1">
        <v>81</v>
      </c>
      <c r="L550" s="160"/>
    </row>
    <row r="551" spans="3:12" x14ac:dyDescent="0.25">
      <c r="C551" s="159">
        <v>1.82754629629629E-3</v>
      </c>
      <c r="D551">
        <f t="shared" si="16"/>
        <v>40</v>
      </c>
      <c r="J551" s="159">
        <v>2.0358796296297498E-3</v>
      </c>
      <c r="K551" s="1">
        <v>81</v>
      </c>
      <c r="L551" s="160"/>
    </row>
    <row r="552" spans="3:12" x14ac:dyDescent="0.25">
      <c r="C552" s="159">
        <v>1.8287037037037E-3</v>
      </c>
      <c r="D552">
        <f t="shared" si="16"/>
        <v>40</v>
      </c>
      <c r="J552" s="159">
        <v>2.03703703703715E-3</v>
      </c>
      <c r="K552" s="1">
        <v>81</v>
      </c>
      <c r="L552" s="160"/>
    </row>
    <row r="553" spans="3:12" x14ac:dyDescent="0.25">
      <c r="C553" s="159">
        <v>1.82986111111111E-3</v>
      </c>
      <c r="D553">
        <f t="shared" si="16"/>
        <v>40</v>
      </c>
      <c r="J553" s="159">
        <v>2.0381944444445598E-3</v>
      </c>
      <c r="K553" s="1">
        <v>80</v>
      </c>
      <c r="L553" s="160"/>
    </row>
    <row r="554" spans="3:12" x14ac:dyDescent="0.25">
      <c r="C554" s="159">
        <v>1.83101851851851E-3</v>
      </c>
      <c r="D554">
        <f t="shared" si="16"/>
        <v>40</v>
      </c>
      <c r="J554" s="159">
        <v>2.0393518518519701E-3</v>
      </c>
      <c r="K554" s="1">
        <v>80</v>
      </c>
      <c r="L554" s="160"/>
    </row>
    <row r="555" spans="3:12" x14ac:dyDescent="0.25">
      <c r="C555" s="159">
        <v>1.83217592592592E-3</v>
      </c>
      <c r="D555">
        <f t="shared" si="16"/>
        <v>39</v>
      </c>
      <c r="J555" s="159">
        <v>2.0405092592593798E-3</v>
      </c>
      <c r="K555" s="1">
        <v>80</v>
      </c>
      <c r="L555" s="160"/>
    </row>
    <row r="556" spans="3:12" x14ac:dyDescent="0.25">
      <c r="C556" s="159">
        <v>1.83333333333333E-3</v>
      </c>
      <c r="D556">
        <f t="shared" si="16"/>
        <v>39</v>
      </c>
      <c r="J556" s="159">
        <v>2.0416666666667801E-3</v>
      </c>
      <c r="K556" s="1">
        <v>80</v>
      </c>
      <c r="L556" s="160"/>
    </row>
    <row r="557" spans="3:12" x14ac:dyDescent="0.25">
      <c r="C557" s="159">
        <v>1.83449074074074E-3</v>
      </c>
      <c r="D557">
        <f t="shared" si="16"/>
        <v>39</v>
      </c>
      <c r="J557" s="159">
        <v>2.0428240740741899E-3</v>
      </c>
      <c r="K557" s="1">
        <v>80</v>
      </c>
      <c r="L557" s="160"/>
    </row>
    <row r="558" spans="3:12" x14ac:dyDescent="0.25">
      <c r="C558" s="159">
        <v>1.8356481481481401E-3</v>
      </c>
      <c r="D558">
        <f t="shared" si="16"/>
        <v>39</v>
      </c>
      <c r="J558" s="159">
        <v>2.0439814814816001E-3</v>
      </c>
      <c r="K558" s="1">
        <v>80</v>
      </c>
      <c r="L558" s="160"/>
    </row>
    <row r="559" spans="3:12" x14ac:dyDescent="0.25">
      <c r="C559" s="159">
        <v>1.8368055555555501E-3</v>
      </c>
      <c r="D559">
        <f t="shared" si="16"/>
        <v>39</v>
      </c>
      <c r="J559" s="159">
        <v>2.0451388888890099E-3</v>
      </c>
      <c r="K559" s="1">
        <v>80</v>
      </c>
      <c r="L559" s="160"/>
    </row>
    <row r="560" spans="3:12" x14ac:dyDescent="0.25">
      <c r="C560" s="159">
        <v>1.8379629629629601E-3</v>
      </c>
      <c r="D560">
        <f t="shared" si="16"/>
        <v>38</v>
      </c>
      <c r="J560" s="159">
        <v>2.0462962962964101E-3</v>
      </c>
      <c r="K560" s="1">
        <v>80</v>
      </c>
      <c r="L560" s="160"/>
    </row>
    <row r="561" spans="3:12" x14ac:dyDescent="0.25">
      <c r="C561" s="159">
        <v>1.8391203703703701E-3</v>
      </c>
      <c r="D561">
        <f t="shared" si="16"/>
        <v>38</v>
      </c>
      <c r="J561" s="159">
        <v>2.0474537037038199E-3</v>
      </c>
      <c r="K561" s="1">
        <v>79</v>
      </c>
      <c r="L561" s="160"/>
    </row>
    <row r="562" spans="3:12" x14ac:dyDescent="0.25">
      <c r="C562" s="159">
        <v>1.8402777777777699E-3</v>
      </c>
      <c r="D562">
        <f t="shared" si="16"/>
        <v>38</v>
      </c>
      <c r="J562" s="159">
        <v>2.0486111111112301E-3</v>
      </c>
      <c r="K562" s="1">
        <v>79</v>
      </c>
      <c r="L562" s="160"/>
    </row>
    <row r="563" spans="3:12" x14ac:dyDescent="0.25">
      <c r="C563" s="159">
        <v>1.8414351851851799E-3</v>
      </c>
      <c r="D563">
        <f t="shared" si="16"/>
        <v>38</v>
      </c>
      <c r="J563" s="159">
        <v>2.0497685185186399E-3</v>
      </c>
      <c r="K563" s="1">
        <v>79</v>
      </c>
      <c r="L563" s="160"/>
    </row>
    <row r="564" spans="3:12" x14ac:dyDescent="0.25">
      <c r="C564" s="159">
        <v>1.8425925925925899E-3</v>
      </c>
      <c r="D564">
        <f t="shared" si="16"/>
        <v>38</v>
      </c>
      <c r="J564" s="159">
        <v>2.0509259259260402E-3</v>
      </c>
      <c r="K564" s="1">
        <v>79</v>
      </c>
      <c r="L564" s="160"/>
    </row>
    <row r="565" spans="3:12" x14ac:dyDescent="0.25">
      <c r="C565" s="159">
        <v>1.8437499999999999E-3</v>
      </c>
      <c r="D565">
        <f t="shared" si="16"/>
        <v>37</v>
      </c>
      <c r="J565" s="159">
        <v>2.0520833333334499E-3</v>
      </c>
      <c r="K565" s="1">
        <v>79</v>
      </c>
      <c r="L565" s="160"/>
    </row>
    <row r="566" spans="3:12" x14ac:dyDescent="0.25">
      <c r="C566" s="159">
        <v>1.8449074074073999E-3</v>
      </c>
      <c r="D566">
        <f t="shared" si="16"/>
        <v>37</v>
      </c>
      <c r="J566" s="159">
        <v>2.0532407407408602E-3</v>
      </c>
      <c r="K566" s="1">
        <v>79</v>
      </c>
      <c r="L566" s="160"/>
    </row>
    <row r="567" spans="3:12" x14ac:dyDescent="0.25">
      <c r="C567" s="159">
        <v>1.8460648148148099E-3</v>
      </c>
      <c r="D567">
        <f t="shared" si="16"/>
        <v>37</v>
      </c>
      <c r="J567" s="159">
        <v>2.0543981481482699E-3</v>
      </c>
      <c r="K567" s="1">
        <v>79</v>
      </c>
      <c r="L567" s="160"/>
    </row>
    <row r="568" spans="3:12" x14ac:dyDescent="0.25">
      <c r="C568" s="159">
        <v>1.8472222222222199E-3</v>
      </c>
      <c r="D568">
        <f t="shared" si="16"/>
        <v>37</v>
      </c>
      <c r="J568" s="159">
        <v>2.0555555555556702E-3</v>
      </c>
      <c r="K568" s="1">
        <v>79</v>
      </c>
      <c r="L568" s="160"/>
    </row>
    <row r="569" spans="3:12" x14ac:dyDescent="0.25">
      <c r="C569" s="159">
        <v>1.8483796296296299E-3</v>
      </c>
      <c r="D569">
        <f t="shared" si="16"/>
        <v>37</v>
      </c>
      <c r="J569" s="159">
        <v>2.05671296296308E-3</v>
      </c>
      <c r="K569" s="1">
        <v>78</v>
      </c>
      <c r="L569" s="160"/>
    </row>
    <row r="570" spans="3:12" x14ac:dyDescent="0.25">
      <c r="C570" s="159">
        <v>1.84953703703703E-3</v>
      </c>
      <c r="D570">
        <f t="shared" si="16"/>
        <v>36</v>
      </c>
      <c r="J570" s="159">
        <v>2.0578703703704902E-3</v>
      </c>
      <c r="K570" s="1">
        <v>78</v>
      </c>
      <c r="L570" s="160"/>
    </row>
    <row r="571" spans="3:12" x14ac:dyDescent="0.25">
      <c r="C571" s="159">
        <v>1.85069444444444E-3</v>
      </c>
      <c r="D571">
        <f t="shared" si="16"/>
        <v>36</v>
      </c>
      <c r="J571" s="159">
        <v>2.0590277777779E-3</v>
      </c>
      <c r="K571" s="1">
        <v>78</v>
      </c>
      <c r="L571" s="160"/>
    </row>
    <row r="572" spans="3:12" x14ac:dyDescent="0.25">
      <c r="C572" s="159">
        <v>1.85185185185185E-3</v>
      </c>
      <c r="D572">
        <f t="shared" si="16"/>
        <v>36</v>
      </c>
      <c r="J572" s="159">
        <v>2.0601851851852998E-3</v>
      </c>
      <c r="K572" s="1">
        <v>78</v>
      </c>
      <c r="L572" s="160"/>
    </row>
    <row r="573" spans="3:12" x14ac:dyDescent="0.25">
      <c r="C573" s="159">
        <v>1.85300925925926E-3</v>
      </c>
      <c r="D573">
        <f t="shared" si="16"/>
        <v>36</v>
      </c>
      <c r="J573" s="159">
        <v>2.06134259259271E-3</v>
      </c>
      <c r="K573" s="1">
        <v>78</v>
      </c>
      <c r="L573" s="160"/>
    </row>
    <row r="574" spans="3:12" x14ac:dyDescent="0.25">
      <c r="C574" s="159">
        <v>1.85416666666666E-3</v>
      </c>
      <c r="D574">
        <f t="shared" si="16"/>
        <v>36</v>
      </c>
      <c r="J574" s="159">
        <v>2.0625000000001198E-3</v>
      </c>
      <c r="K574" s="1">
        <v>78</v>
      </c>
      <c r="L574" s="160"/>
    </row>
    <row r="575" spans="3:12" x14ac:dyDescent="0.25">
      <c r="C575" s="159">
        <v>1.85532407407407E-3</v>
      </c>
      <c r="D575">
        <f t="shared" si="16"/>
        <v>35</v>
      </c>
      <c r="J575" s="159">
        <v>2.06365740740753E-3</v>
      </c>
      <c r="K575" s="1">
        <v>78</v>
      </c>
      <c r="L575" s="160"/>
    </row>
    <row r="576" spans="3:12" x14ac:dyDescent="0.25">
      <c r="C576" s="159">
        <v>1.85648148148148E-3</v>
      </c>
      <c r="D576">
        <f t="shared" si="16"/>
        <v>35</v>
      </c>
      <c r="J576" s="159">
        <v>2.0648148148149398E-3</v>
      </c>
      <c r="K576" s="1">
        <v>78</v>
      </c>
      <c r="L576" s="160"/>
    </row>
    <row r="577" spans="3:12" x14ac:dyDescent="0.25">
      <c r="C577" s="159">
        <v>1.85763888888888E-3</v>
      </c>
      <c r="D577">
        <f t="shared" si="16"/>
        <v>35</v>
      </c>
      <c r="J577" s="159">
        <v>2.06597222222234E-3</v>
      </c>
      <c r="K577" s="1">
        <v>77</v>
      </c>
      <c r="L577" s="160"/>
    </row>
    <row r="578" spans="3:12" x14ac:dyDescent="0.25">
      <c r="C578" s="159">
        <v>1.85879629629629E-3</v>
      </c>
      <c r="D578">
        <f t="shared" si="16"/>
        <v>35</v>
      </c>
      <c r="J578" s="159">
        <v>2.0671296296297498E-3</v>
      </c>
      <c r="K578" s="1">
        <v>77</v>
      </c>
      <c r="L578" s="160"/>
    </row>
    <row r="579" spans="3:12" x14ac:dyDescent="0.25">
      <c r="C579" s="159">
        <v>1.8599537037037E-3</v>
      </c>
      <c r="D579">
        <f t="shared" ref="D579:D642" si="17">VLOOKUP(C579,$A$2:$B$151,2)</f>
        <v>35</v>
      </c>
      <c r="J579" s="159">
        <v>2.06828703703716E-3</v>
      </c>
      <c r="K579" s="1">
        <v>77</v>
      </c>
      <c r="L579" s="160"/>
    </row>
    <row r="580" spans="3:12" x14ac:dyDescent="0.25">
      <c r="C580" s="159">
        <v>1.86111111111111E-3</v>
      </c>
      <c r="D580">
        <f t="shared" si="17"/>
        <v>34</v>
      </c>
      <c r="J580" s="159">
        <v>2.0694444444445698E-3</v>
      </c>
      <c r="K580" s="1">
        <v>77</v>
      </c>
      <c r="L580" s="160"/>
    </row>
    <row r="581" spans="3:12" x14ac:dyDescent="0.25">
      <c r="C581" s="159">
        <v>1.8622685185185101E-3</v>
      </c>
      <c r="D581">
        <f t="shared" si="17"/>
        <v>34</v>
      </c>
      <c r="J581" s="159">
        <v>2.0706018518519701E-3</v>
      </c>
      <c r="K581" s="1">
        <v>77</v>
      </c>
      <c r="L581" s="160"/>
    </row>
    <row r="582" spans="3:12" x14ac:dyDescent="0.25">
      <c r="C582" s="159">
        <v>1.8634259259259201E-3</v>
      </c>
      <c r="D582">
        <f t="shared" si="17"/>
        <v>34</v>
      </c>
      <c r="J582" s="159">
        <v>2.0717592592593799E-3</v>
      </c>
      <c r="K582" s="1">
        <v>77</v>
      </c>
      <c r="L582" s="160"/>
    </row>
    <row r="583" spans="3:12" x14ac:dyDescent="0.25">
      <c r="C583" s="159">
        <v>1.8645833333333301E-3</v>
      </c>
      <c r="D583">
        <f t="shared" si="17"/>
        <v>34</v>
      </c>
      <c r="J583" s="159">
        <v>2.0729166666667901E-3</v>
      </c>
      <c r="K583" s="1">
        <v>77</v>
      </c>
      <c r="L583" s="160"/>
    </row>
    <row r="584" spans="3:12" x14ac:dyDescent="0.25">
      <c r="C584" s="159">
        <v>1.8657407407407401E-3</v>
      </c>
      <c r="D584">
        <f t="shared" si="17"/>
        <v>34</v>
      </c>
      <c r="J584" s="159">
        <v>2.0740740740741999E-3</v>
      </c>
      <c r="K584" s="1">
        <v>77</v>
      </c>
      <c r="L584" s="160"/>
    </row>
    <row r="585" spans="3:12" x14ac:dyDescent="0.25">
      <c r="C585" s="159">
        <v>1.8668981481481401E-3</v>
      </c>
      <c r="D585">
        <f t="shared" si="17"/>
        <v>33</v>
      </c>
      <c r="J585" s="159">
        <v>2.0752314814816001E-3</v>
      </c>
      <c r="K585" s="1">
        <v>76</v>
      </c>
      <c r="L585" s="160"/>
    </row>
    <row r="586" spans="3:12" x14ac:dyDescent="0.25">
      <c r="C586" s="159">
        <v>1.8680555555555501E-3</v>
      </c>
      <c r="D586">
        <f t="shared" si="17"/>
        <v>33</v>
      </c>
      <c r="J586" s="159">
        <v>2.0763888888890099E-3</v>
      </c>
      <c r="K586" s="1">
        <v>76</v>
      </c>
      <c r="L586" s="160"/>
    </row>
    <row r="587" spans="3:12" x14ac:dyDescent="0.25">
      <c r="C587" s="159">
        <v>1.8692129629629599E-3</v>
      </c>
      <c r="D587">
        <f t="shared" si="17"/>
        <v>33</v>
      </c>
      <c r="J587" s="159">
        <v>2.0775462962964201E-3</v>
      </c>
      <c r="K587" s="1">
        <v>76</v>
      </c>
      <c r="L587" s="160"/>
    </row>
    <row r="588" spans="3:12" x14ac:dyDescent="0.25">
      <c r="C588" s="159">
        <v>1.8703703703703699E-3</v>
      </c>
      <c r="D588">
        <f t="shared" si="17"/>
        <v>33</v>
      </c>
      <c r="J588" s="159">
        <v>2.0787037037038299E-3</v>
      </c>
      <c r="K588" s="1">
        <v>76</v>
      </c>
      <c r="L588" s="160"/>
    </row>
    <row r="589" spans="3:12" x14ac:dyDescent="0.25">
      <c r="C589" s="159">
        <v>1.8715277777777699E-3</v>
      </c>
      <c r="D589">
        <f t="shared" si="17"/>
        <v>33</v>
      </c>
      <c r="J589" s="159">
        <v>2.0798611111112301E-3</v>
      </c>
      <c r="K589" s="1">
        <v>76</v>
      </c>
      <c r="L589" s="160"/>
    </row>
    <row r="590" spans="3:12" x14ac:dyDescent="0.25">
      <c r="C590" s="159">
        <v>1.8726851851851799E-3</v>
      </c>
      <c r="D590">
        <f t="shared" si="17"/>
        <v>32</v>
      </c>
      <c r="J590" s="159">
        <v>2.0810185185186399E-3</v>
      </c>
      <c r="K590" s="1">
        <v>76</v>
      </c>
      <c r="L590" s="160"/>
    </row>
    <row r="591" spans="3:12" x14ac:dyDescent="0.25">
      <c r="C591" s="159">
        <v>1.8738425925925899E-3</v>
      </c>
      <c r="D591">
        <f t="shared" si="17"/>
        <v>32</v>
      </c>
      <c r="J591" s="159">
        <v>2.0821759259260502E-3</v>
      </c>
      <c r="K591" s="1">
        <v>76</v>
      </c>
      <c r="L591" s="160"/>
    </row>
    <row r="592" spans="3:12" x14ac:dyDescent="0.25">
      <c r="C592" s="159">
        <v>1.8749999999999999E-3</v>
      </c>
      <c r="D592">
        <f t="shared" si="17"/>
        <v>32</v>
      </c>
      <c r="J592" s="159">
        <v>2.0833333333334599E-3</v>
      </c>
      <c r="K592" s="1">
        <v>76</v>
      </c>
      <c r="L592" s="160"/>
    </row>
    <row r="593" spans="3:12" x14ac:dyDescent="0.25">
      <c r="C593" s="159">
        <v>1.8761574074074E-3</v>
      </c>
      <c r="D593">
        <f t="shared" si="17"/>
        <v>32</v>
      </c>
      <c r="J593" s="159">
        <v>2.0844907407408602E-3</v>
      </c>
      <c r="K593" s="1">
        <v>75</v>
      </c>
      <c r="L593" s="160"/>
    </row>
    <row r="594" spans="3:12" x14ac:dyDescent="0.25">
      <c r="C594" s="159">
        <v>1.87731481481481E-3</v>
      </c>
      <c r="D594">
        <f t="shared" si="17"/>
        <v>32</v>
      </c>
      <c r="J594" s="159">
        <v>2.08564814814827E-3</v>
      </c>
      <c r="K594" s="1">
        <v>75</v>
      </c>
      <c r="L594" s="160"/>
    </row>
    <row r="595" spans="3:12" x14ac:dyDescent="0.25">
      <c r="C595" s="159">
        <v>1.87847222222222E-3</v>
      </c>
      <c r="D595">
        <f t="shared" si="17"/>
        <v>31</v>
      </c>
      <c r="J595" s="159">
        <v>2.0868055555556802E-3</v>
      </c>
      <c r="K595" s="1">
        <v>75</v>
      </c>
      <c r="L595" s="160"/>
    </row>
    <row r="596" spans="3:12" x14ac:dyDescent="0.25">
      <c r="C596" s="159">
        <v>1.87962962962963E-3</v>
      </c>
      <c r="D596">
        <f t="shared" si="17"/>
        <v>31</v>
      </c>
      <c r="J596" s="159">
        <v>2.08796296296309E-3</v>
      </c>
      <c r="K596" s="1">
        <v>75</v>
      </c>
      <c r="L596" s="160"/>
    </row>
    <row r="597" spans="3:12" x14ac:dyDescent="0.25">
      <c r="C597" s="159">
        <v>1.88078703703703E-3</v>
      </c>
      <c r="D597">
        <f t="shared" si="17"/>
        <v>31</v>
      </c>
      <c r="J597" s="159">
        <v>2.0891203703704898E-3</v>
      </c>
      <c r="K597" s="1">
        <v>75</v>
      </c>
      <c r="L597" s="160"/>
    </row>
    <row r="598" spans="3:12" x14ac:dyDescent="0.25">
      <c r="C598" s="159">
        <v>1.88194444444444E-3</v>
      </c>
      <c r="D598">
        <f t="shared" si="17"/>
        <v>31</v>
      </c>
      <c r="J598" s="159">
        <v>2.0902777777779E-3</v>
      </c>
      <c r="K598" s="1">
        <v>75</v>
      </c>
      <c r="L598" s="160"/>
    </row>
    <row r="599" spans="3:12" x14ac:dyDescent="0.25">
      <c r="C599" s="159">
        <v>1.88310185185185E-3</v>
      </c>
      <c r="D599">
        <f t="shared" si="17"/>
        <v>31</v>
      </c>
      <c r="J599" s="159">
        <v>2.0914351851853098E-3</v>
      </c>
      <c r="K599" s="1">
        <v>75</v>
      </c>
      <c r="L599" s="160"/>
    </row>
    <row r="600" spans="3:12" x14ac:dyDescent="0.25">
      <c r="C600" s="159">
        <v>1.88425925925925E-3</v>
      </c>
      <c r="D600">
        <f t="shared" si="17"/>
        <v>30</v>
      </c>
      <c r="J600" s="159">
        <v>2.09259259259272E-3</v>
      </c>
      <c r="K600" s="1">
        <v>75</v>
      </c>
      <c r="L600" s="160"/>
    </row>
    <row r="601" spans="3:12" x14ac:dyDescent="0.25">
      <c r="C601" s="159">
        <v>1.88541666666666E-3</v>
      </c>
      <c r="D601">
        <f t="shared" si="17"/>
        <v>30</v>
      </c>
      <c r="J601" s="159">
        <v>2.0937500000001298E-3</v>
      </c>
      <c r="K601" s="1">
        <v>74</v>
      </c>
      <c r="L601" s="160"/>
    </row>
    <row r="602" spans="3:12" x14ac:dyDescent="0.25">
      <c r="C602" s="159">
        <v>1.88657407407407E-3</v>
      </c>
      <c r="D602">
        <f t="shared" si="17"/>
        <v>30</v>
      </c>
      <c r="J602" s="159">
        <v>2.09490740740753E-3</v>
      </c>
      <c r="K602" s="1">
        <v>74</v>
      </c>
      <c r="L602" s="160"/>
    </row>
    <row r="603" spans="3:12" x14ac:dyDescent="0.25">
      <c r="C603" s="159">
        <v>1.88773148148148E-3</v>
      </c>
      <c r="D603">
        <f t="shared" si="17"/>
        <v>30</v>
      </c>
      <c r="J603" s="159">
        <v>2.0960648148149398E-3</v>
      </c>
      <c r="K603" s="1">
        <v>74</v>
      </c>
      <c r="L603" s="160"/>
    </row>
    <row r="604" spans="3:12" x14ac:dyDescent="0.25">
      <c r="C604" s="159">
        <v>1.8888888888888801E-3</v>
      </c>
      <c r="D604">
        <f t="shared" si="17"/>
        <v>30</v>
      </c>
      <c r="J604" s="159">
        <v>2.09722222222235E-3</v>
      </c>
      <c r="K604" s="1">
        <v>74</v>
      </c>
      <c r="L604" s="160"/>
    </row>
    <row r="605" spans="3:12" x14ac:dyDescent="0.25">
      <c r="C605" s="159">
        <v>1.8900462962962901E-3</v>
      </c>
      <c r="D605">
        <f t="shared" si="17"/>
        <v>29</v>
      </c>
      <c r="J605" s="159">
        <v>2.0983796296297598E-3</v>
      </c>
      <c r="K605" s="1">
        <v>74</v>
      </c>
      <c r="L605" s="160"/>
    </row>
    <row r="606" spans="3:12" x14ac:dyDescent="0.25">
      <c r="C606" s="159">
        <v>1.8912037037037001E-3</v>
      </c>
      <c r="D606">
        <f t="shared" si="17"/>
        <v>29</v>
      </c>
      <c r="J606" s="159">
        <v>2.0995370370371601E-3</v>
      </c>
      <c r="K606" s="1">
        <v>74</v>
      </c>
      <c r="L606" s="160"/>
    </row>
    <row r="607" spans="3:12" x14ac:dyDescent="0.25">
      <c r="C607" s="159">
        <v>1.8923611111111101E-3</v>
      </c>
      <c r="D607">
        <f t="shared" si="17"/>
        <v>29</v>
      </c>
      <c r="J607" s="159">
        <v>2.1006944444445699E-3</v>
      </c>
      <c r="K607" s="1">
        <v>74</v>
      </c>
      <c r="L607" s="160"/>
    </row>
    <row r="608" spans="3:12" x14ac:dyDescent="0.25">
      <c r="C608" s="159">
        <v>1.8935185185185101E-3</v>
      </c>
      <c r="D608">
        <f t="shared" si="17"/>
        <v>29</v>
      </c>
      <c r="J608" s="159">
        <v>2.1018518518519801E-3</v>
      </c>
      <c r="K608" s="1">
        <v>74</v>
      </c>
      <c r="L608" s="160"/>
    </row>
    <row r="609" spans="3:12" x14ac:dyDescent="0.25">
      <c r="C609" s="159">
        <v>1.8946759259259201E-3</v>
      </c>
      <c r="D609">
        <f t="shared" si="17"/>
        <v>29</v>
      </c>
      <c r="J609" s="159">
        <v>2.1030092592593899E-3</v>
      </c>
      <c r="K609" s="1">
        <v>73</v>
      </c>
      <c r="L609" s="160"/>
    </row>
    <row r="610" spans="3:12" x14ac:dyDescent="0.25">
      <c r="C610" s="159">
        <v>1.8958333333333301E-3</v>
      </c>
      <c r="D610">
        <f t="shared" si="17"/>
        <v>28</v>
      </c>
      <c r="J610" s="159">
        <v>2.1041666666667901E-3</v>
      </c>
      <c r="K610" s="1">
        <v>73</v>
      </c>
      <c r="L610" s="160"/>
    </row>
    <row r="611" spans="3:12" x14ac:dyDescent="0.25">
      <c r="C611" s="159">
        <v>1.8969907407407401E-3</v>
      </c>
      <c r="D611">
        <f t="shared" si="17"/>
        <v>28</v>
      </c>
      <c r="J611" s="159">
        <v>2.1053240740741999E-3</v>
      </c>
      <c r="K611" s="1">
        <v>73</v>
      </c>
      <c r="L611" s="160"/>
    </row>
    <row r="612" spans="3:12" x14ac:dyDescent="0.25">
      <c r="C612" s="159">
        <v>1.8981481481481399E-3</v>
      </c>
      <c r="D612">
        <f t="shared" si="17"/>
        <v>28</v>
      </c>
      <c r="J612" s="159">
        <v>2.1064814814816101E-3</v>
      </c>
      <c r="K612" s="1">
        <v>73</v>
      </c>
      <c r="L612" s="160"/>
    </row>
    <row r="613" spans="3:12" x14ac:dyDescent="0.25">
      <c r="C613" s="159">
        <v>1.8993055555555499E-3</v>
      </c>
      <c r="D613">
        <f t="shared" si="17"/>
        <v>28</v>
      </c>
      <c r="J613" s="159">
        <v>2.1076388888890199E-3</v>
      </c>
      <c r="K613" s="1">
        <v>73</v>
      </c>
      <c r="L613" s="160"/>
    </row>
    <row r="614" spans="3:12" x14ac:dyDescent="0.25">
      <c r="C614" s="159">
        <v>1.9004629629629599E-3</v>
      </c>
      <c r="D614">
        <f t="shared" si="17"/>
        <v>28</v>
      </c>
      <c r="J614" s="159">
        <v>2.1087962962964201E-3</v>
      </c>
      <c r="K614" s="1">
        <v>73</v>
      </c>
      <c r="L614" s="160"/>
    </row>
    <row r="615" spans="3:12" x14ac:dyDescent="0.25">
      <c r="C615" s="159">
        <v>1.9016203703703699E-3</v>
      </c>
      <c r="D615">
        <f t="shared" si="17"/>
        <v>28</v>
      </c>
      <c r="J615" s="159">
        <v>2.1099537037038299E-3</v>
      </c>
      <c r="K615" s="1">
        <v>73</v>
      </c>
      <c r="L615" s="160"/>
    </row>
    <row r="616" spans="3:12" x14ac:dyDescent="0.25">
      <c r="C616" s="159">
        <v>1.90277777777777E-3</v>
      </c>
      <c r="D616">
        <f t="shared" si="17"/>
        <v>28</v>
      </c>
      <c r="J616" s="159">
        <v>2.1111111111112402E-3</v>
      </c>
      <c r="K616" s="1">
        <v>73</v>
      </c>
      <c r="L616" s="160"/>
    </row>
    <row r="617" spans="3:12" x14ac:dyDescent="0.25">
      <c r="C617" s="159">
        <v>1.90393518518518E-3</v>
      </c>
      <c r="D617">
        <f t="shared" si="17"/>
        <v>27</v>
      </c>
      <c r="J617" s="159">
        <v>2.1122685185186499E-3</v>
      </c>
      <c r="K617" s="1">
        <v>72</v>
      </c>
      <c r="L617" s="160"/>
    </row>
    <row r="618" spans="3:12" x14ac:dyDescent="0.25">
      <c r="C618" s="159">
        <v>1.90509259259259E-3</v>
      </c>
      <c r="D618">
        <f t="shared" si="17"/>
        <v>27</v>
      </c>
      <c r="J618" s="159">
        <v>2.1134259259260502E-3</v>
      </c>
      <c r="K618" s="1">
        <v>72</v>
      </c>
      <c r="L618" s="160"/>
    </row>
    <row r="619" spans="3:12" x14ac:dyDescent="0.25">
      <c r="C619" s="159">
        <v>1.90625E-3</v>
      </c>
      <c r="D619">
        <f t="shared" si="17"/>
        <v>27</v>
      </c>
      <c r="J619" s="159">
        <v>2.11458333333346E-3</v>
      </c>
      <c r="K619" s="1">
        <v>72</v>
      </c>
      <c r="L619" s="160"/>
    </row>
    <row r="620" spans="3:12" x14ac:dyDescent="0.25">
      <c r="C620" s="159">
        <v>1.9074074074074E-3</v>
      </c>
      <c r="D620">
        <f t="shared" si="17"/>
        <v>27</v>
      </c>
      <c r="J620" s="159">
        <v>2.1157407407408702E-3</v>
      </c>
      <c r="K620" s="1">
        <v>72</v>
      </c>
      <c r="L620" s="160"/>
    </row>
    <row r="621" spans="3:12" x14ac:dyDescent="0.25">
      <c r="C621" s="159">
        <v>1.90856481481481E-3</v>
      </c>
      <c r="D621">
        <f t="shared" si="17"/>
        <v>27</v>
      </c>
      <c r="J621" s="159">
        <v>2.11689814814828E-3</v>
      </c>
      <c r="K621" s="1">
        <v>72</v>
      </c>
      <c r="L621" s="160"/>
    </row>
    <row r="622" spans="3:12" x14ac:dyDescent="0.25">
      <c r="C622" s="159">
        <v>1.90972222222222E-3</v>
      </c>
      <c r="D622">
        <f t="shared" si="17"/>
        <v>27</v>
      </c>
      <c r="J622" s="159">
        <v>2.1180555555556902E-3</v>
      </c>
      <c r="K622" s="1">
        <v>72</v>
      </c>
      <c r="L622" s="160"/>
    </row>
    <row r="623" spans="3:12" x14ac:dyDescent="0.25">
      <c r="C623" s="159">
        <v>1.91087962962963E-3</v>
      </c>
      <c r="D623">
        <f t="shared" si="17"/>
        <v>26</v>
      </c>
      <c r="J623" s="159">
        <v>2.11921296296309E-3</v>
      </c>
      <c r="K623" s="1">
        <v>72</v>
      </c>
      <c r="L623" s="160"/>
    </row>
    <row r="624" spans="3:12" x14ac:dyDescent="0.25">
      <c r="C624" s="159">
        <v>1.91203703703703E-3</v>
      </c>
      <c r="D624">
        <f t="shared" si="17"/>
        <v>26</v>
      </c>
      <c r="J624" s="159">
        <v>2.1203703703704998E-3</v>
      </c>
      <c r="K624" s="1">
        <v>72</v>
      </c>
      <c r="L624" s="160"/>
    </row>
    <row r="625" spans="3:12" x14ac:dyDescent="0.25">
      <c r="C625" s="159">
        <v>1.91319444444444E-3</v>
      </c>
      <c r="D625">
        <f t="shared" si="17"/>
        <v>26</v>
      </c>
      <c r="J625" s="159">
        <v>2.12152777777791E-3</v>
      </c>
      <c r="K625" s="1">
        <v>71</v>
      </c>
      <c r="L625" s="160"/>
    </row>
    <row r="626" spans="3:12" x14ac:dyDescent="0.25">
      <c r="C626" s="159">
        <v>1.91435185185185E-3</v>
      </c>
      <c r="D626">
        <f t="shared" si="17"/>
        <v>26</v>
      </c>
      <c r="J626" s="159">
        <v>2.1226851851853198E-3</v>
      </c>
      <c r="K626" s="1">
        <v>71</v>
      </c>
      <c r="L626" s="160"/>
    </row>
    <row r="627" spans="3:12" x14ac:dyDescent="0.25">
      <c r="C627" s="159">
        <v>1.9155092592592501E-3</v>
      </c>
      <c r="D627">
        <f t="shared" si="17"/>
        <v>26</v>
      </c>
      <c r="J627" s="159">
        <v>2.12384259259272E-3</v>
      </c>
      <c r="K627" s="1">
        <v>71</v>
      </c>
      <c r="L627" s="160"/>
    </row>
    <row r="628" spans="3:12" x14ac:dyDescent="0.25">
      <c r="C628" s="159">
        <v>1.9166666666666601E-3</v>
      </c>
      <c r="D628">
        <f t="shared" si="17"/>
        <v>26</v>
      </c>
      <c r="J628" s="159">
        <v>2.1250000000001298E-3</v>
      </c>
      <c r="K628" s="1">
        <v>71</v>
      </c>
      <c r="L628" s="160"/>
    </row>
    <row r="629" spans="3:12" x14ac:dyDescent="0.25">
      <c r="C629" s="159">
        <v>1.9178240740740701E-3</v>
      </c>
      <c r="D629">
        <f t="shared" si="17"/>
        <v>25</v>
      </c>
      <c r="J629" s="159">
        <v>2.12615740740754E-3</v>
      </c>
      <c r="K629" s="1">
        <v>71</v>
      </c>
      <c r="L629" s="160"/>
    </row>
    <row r="630" spans="3:12" x14ac:dyDescent="0.25">
      <c r="C630" s="159">
        <v>1.9189814814814801E-3</v>
      </c>
      <c r="D630">
        <f t="shared" si="17"/>
        <v>25</v>
      </c>
      <c r="J630" s="159">
        <v>2.1273148148149498E-3</v>
      </c>
      <c r="K630" s="1">
        <v>71</v>
      </c>
      <c r="L630" s="160"/>
    </row>
    <row r="631" spans="3:12" x14ac:dyDescent="0.25">
      <c r="C631" s="159">
        <v>1.9201388888888801E-3</v>
      </c>
      <c r="D631">
        <f t="shared" si="17"/>
        <v>25</v>
      </c>
      <c r="J631" s="159">
        <v>2.1284722222223501E-3</v>
      </c>
      <c r="K631" s="1">
        <v>71</v>
      </c>
      <c r="L631" s="160"/>
    </row>
    <row r="632" spans="3:12" x14ac:dyDescent="0.25">
      <c r="C632" s="159">
        <v>1.9212962962962901E-3</v>
      </c>
      <c r="D632">
        <f t="shared" si="17"/>
        <v>25</v>
      </c>
      <c r="J632" s="159">
        <v>2.1296296296297599E-3</v>
      </c>
      <c r="K632" s="1">
        <v>71</v>
      </c>
      <c r="L632" s="160"/>
    </row>
    <row r="633" spans="3:12" x14ac:dyDescent="0.25">
      <c r="C633" s="159">
        <v>1.9224537037037001E-3</v>
      </c>
      <c r="D633">
        <f t="shared" si="17"/>
        <v>25</v>
      </c>
      <c r="J633" s="159">
        <v>2.1307870370371701E-3</v>
      </c>
      <c r="K633" s="1">
        <v>70</v>
      </c>
      <c r="L633" s="160"/>
    </row>
    <row r="634" spans="3:12" x14ac:dyDescent="0.25">
      <c r="C634" s="159">
        <v>1.9236111111111101E-3</v>
      </c>
      <c r="D634">
        <f t="shared" si="17"/>
        <v>25</v>
      </c>
      <c r="J634" s="159">
        <v>2.1319444444445799E-3</v>
      </c>
      <c r="K634" s="1">
        <v>70</v>
      </c>
      <c r="L634" s="160"/>
    </row>
    <row r="635" spans="3:12" x14ac:dyDescent="0.25">
      <c r="C635" s="159">
        <v>1.9247685185185099E-3</v>
      </c>
      <c r="D635">
        <f t="shared" si="17"/>
        <v>24</v>
      </c>
      <c r="J635" s="159">
        <v>2.1331018518519801E-3</v>
      </c>
      <c r="K635" s="1">
        <v>70</v>
      </c>
      <c r="L635" s="160"/>
    </row>
    <row r="636" spans="3:12" x14ac:dyDescent="0.25">
      <c r="C636" s="159">
        <v>1.9259259259259199E-3</v>
      </c>
      <c r="D636">
        <f t="shared" si="17"/>
        <v>24</v>
      </c>
      <c r="J636" s="159">
        <v>2.1342592592593899E-3</v>
      </c>
      <c r="K636" s="1">
        <v>70</v>
      </c>
      <c r="L636" s="160"/>
    </row>
    <row r="637" spans="3:12" x14ac:dyDescent="0.25">
      <c r="C637" s="159">
        <v>1.9270833333333299E-3</v>
      </c>
      <c r="D637">
        <f t="shared" si="17"/>
        <v>24</v>
      </c>
      <c r="J637" s="159">
        <v>2.1354166666668001E-3</v>
      </c>
      <c r="K637" s="1">
        <v>70</v>
      </c>
      <c r="L637" s="160"/>
    </row>
    <row r="638" spans="3:12" x14ac:dyDescent="0.25">
      <c r="C638" s="159">
        <v>1.9282407407407399E-3</v>
      </c>
      <c r="D638">
        <f t="shared" si="17"/>
        <v>24</v>
      </c>
      <c r="J638" s="159">
        <v>2.1365740740742099E-3</v>
      </c>
      <c r="K638" s="1">
        <v>70</v>
      </c>
      <c r="L638" s="160"/>
    </row>
    <row r="639" spans="3:12" x14ac:dyDescent="0.25">
      <c r="C639" s="159">
        <v>1.9293981481481399E-3</v>
      </c>
      <c r="D639">
        <f t="shared" si="17"/>
        <v>24</v>
      </c>
      <c r="J639" s="159">
        <v>2.1377314814816101E-3</v>
      </c>
      <c r="K639" s="1">
        <v>70</v>
      </c>
      <c r="L639" s="160"/>
    </row>
    <row r="640" spans="3:12" x14ac:dyDescent="0.25">
      <c r="C640" s="159">
        <v>1.9305555555555499E-3</v>
      </c>
      <c r="D640">
        <f t="shared" si="17"/>
        <v>24</v>
      </c>
      <c r="J640" s="159">
        <v>2.1388888888890199E-3</v>
      </c>
      <c r="K640" s="1">
        <v>70</v>
      </c>
      <c r="L640" s="160"/>
    </row>
    <row r="641" spans="3:12" x14ac:dyDescent="0.25">
      <c r="C641" s="159">
        <v>1.9317129629629599E-3</v>
      </c>
      <c r="D641">
        <f t="shared" si="17"/>
        <v>23</v>
      </c>
      <c r="J641" s="159">
        <v>2.1400462962964301E-3</v>
      </c>
      <c r="K641" s="1">
        <v>69</v>
      </c>
      <c r="L641" s="160"/>
    </row>
    <row r="642" spans="3:12" x14ac:dyDescent="0.25">
      <c r="C642" s="159">
        <v>1.93287037037037E-3</v>
      </c>
      <c r="D642">
        <f t="shared" si="17"/>
        <v>23</v>
      </c>
      <c r="J642" s="159">
        <v>2.1412037037038399E-3</v>
      </c>
      <c r="K642" s="1">
        <v>69</v>
      </c>
      <c r="L642" s="160"/>
    </row>
    <row r="643" spans="3:12" x14ac:dyDescent="0.25">
      <c r="C643" s="159">
        <v>1.93402777777777E-3</v>
      </c>
      <c r="D643">
        <f t="shared" ref="D643:D706" si="18">VLOOKUP(C643,$A$2:$B$151,2)</f>
        <v>23</v>
      </c>
      <c r="J643" s="159">
        <v>2.1423611111112502E-3</v>
      </c>
      <c r="K643" s="1">
        <v>69</v>
      </c>
      <c r="L643" s="160"/>
    </row>
    <row r="644" spans="3:12" x14ac:dyDescent="0.25">
      <c r="C644" s="159">
        <v>1.93518518518518E-3</v>
      </c>
      <c r="D644">
        <f t="shared" si="18"/>
        <v>23</v>
      </c>
      <c r="J644" s="159">
        <v>2.14351851851865E-3</v>
      </c>
      <c r="K644" s="1">
        <v>69</v>
      </c>
      <c r="L644" s="160"/>
    </row>
    <row r="645" spans="3:12" x14ac:dyDescent="0.25">
      <c r="C645" s="159">
        <v>1.93634259259259E-3</v>
      </c>
      <c r="D645">
        <f t="shared" si="18"/>
        <v>23</v>
      </c>
      <c r="J645" s="159">
        <v>2.1446759259260602E-3</v>
      </c>
      <c r="K645" s="1">
        <v>69</v>
      </c>
      <c r="L645" s="160"/>
    </row>
    <row r="646" spans="3:12" x14ac:dyDescent="0.25">
      <c r="C646" s="159">
        <v>1.9375E-3</v>
      </c>
      <c r="D646">
        <f t="shared" si="18"/>
        <v>22</v>
      </c>
      <c r="J646" s="159">
        <v>2.14583333333347E-3</v>
      </c>
      <c r="K646" s="1">
        <v>69</v>
      </c>
      <c r="L646" s="160"/>
    </row>
    <row r="647" spans="3:12" x14ac:dyDescent="0.25">
      <c r="C647" s="159">
        <v>1.9386574074074E-3</v>
      </c>
      <c r="D647">
        <f t="shared" si="18"/>
        <v>22</v>
      </c>
      <c r="J647" s="159">
        <v>2.1469907407408802E-3</v>
      </c>
      <c r="K647" s="1">
        <v>69</v>
      </c>
      <c r="L647" s="160"/>
    </row>
    <row r="648" spans="3:12" x14ac:dyDescent="0.25">
      <c r="C648" s="159">
        <v>1.93981481481481E-3</v>
      </c>
      <c r="D648">
        <f t="shared" si="18"/>
        <v>22</v>
      </c>
      <c r="J648" s="159">
        <v>2.14814814814828E-3</v>
      </c>
      <c r="K648" s="1">
        <v>69</v>
      </c>
      <c r="L648" s="160"/>
    </row>
    <row r="649" spans="3:12" x14ac:dyDescent="0.25">
      <c r="C649" s="159">
        <v>1.94097222222222E-3</v>
      </c>
      <c r="D649">
        <f t="shared" si="18"/>
        <v>22</v>
      </c>
      <c r="J649" s="159">
        <v>2.1493055555556898E-3</v>
      </c>
      <c r="K649" s="1">
        <v>68</v>
      </c>
      <c r="L649" s="160"/>
    </row>
    <row r="650" spans="3:12" x14ac:dyDescent="0.25">
      <c r="C650" s="159">
        <v>1.94212962962962E-3</v>
      </c>
      <c r="D650">
        <f t="shared" si="18"/>
        <v>22</v>
      </c>
      <c r="J650" s="159">
        <v>2.1504629629631E-3</v>
      </c>
      <c r="K650" s="1">
        <v>68</v>
      </c>
      <c r="L650" s="160"/>
    </row>
    <row r="651" spans="3:12" x14ac:dyDescent="0.25">
      <c r="C651" s="159">
        <v>1.94328703703703E-3</v>
      </c>
      <c r="D651">
        <f t="shared" si="18"/>
        <v>22</v>
      </c>
      <c r="J651" s="159">
        <v>2.1516203703705098E-3</v>
      </c>
      <c r="K651" s="1">
        <v>68</v>
      </c>
      <c r="L651" s="160"/>
    </row>
    <row r="652" spans="3:12" x14ac:dyDescent="0.25">
      <c r="C652" s="159">
        <v>1.9444444444444401E-3</v>
      </c>
      <c r="D652">
        <f t="shared" si="18"/>
        <v>21</v>
      </c>
      <c r="J652" s="159">
        <v>2.15277777777791E-3</v>
      </c>
      <c r="K652" s="1">
        <v>68</v>
      </c>
      <c r="L652" s="160"/>
    </row>
    <row r="653" spans="3:12" x14ac:dyDescent="0.25">
      <c r="C653" s="159">
        <v>1.9456018518518501E-3</v>
      </c>
      <c r="D653">
        <f t="shared" si="18"/>
        <v>21</v>
      </c>
      <c r="J653" s="159">
        <v>2.1539351851853198E-3</v>
      </c>
      <c r="K653" s="1">
        <v>68</v>
      </c>
      <c r="L653" s="160"/>
    </row>
    <row r="654" spans="3:12" x14ac:dyDescent="0.25">
      <c r="C654" s="159">
        <v>1.9467592592592501E-3</v>
      </c>
      <c r="D654">
        <f t="shared" si="18"/>
        <v>21</v>
      </c>
      <c r="J654" s="159">
        <v>2.15509259259273E-3</v>
      </c>
      <c r="K654" s="1">
        <v>68</v>
      </c>
      <c r="L654" s="160"/>
    </row>
    <row r="655" spans="3:12" x14ac:dyDescent="0.25">
      <c r="C655" s="159">
        <v>1.9479166666666601E-3</v>
      </c>
      <c r="D655">
        <f t="shared" si="18"/>
        <v>21</v>
      </c>
      <c r="J655" s="159">
        <v>2.1562500000001398E-3</v>
      </c>
      <c r="K655" s="1">
        <v>68</v>
      </c>
      <c r="L655" s="160"/>
    </row>
    <row r="656" spans="3:12" x14ac:dyDescent="0.25">
      <c r="C656" s="159">
        <v>1.9490740740740701E-3</v>
      </c>
      <c r="D656">
        <f t="shared" si="18"/>
        <v>21</v>
      </c>
      <c r="J656" s="159">
        <v>2.1574074074075401E-3</v>
      </c>
      <c r="K656" s="1">
        <v>68</v>
      </c>
      <c r="L656" s="160"/>
    </row>
    <row r="657" spans="3:12" x14ac:dyDescent="0.25">
      <c r="C657" s="159">
        <v>1.9502314814814801E-3</v>
      </c>
      <c r="D657">
        <f t="shared" si="18"/>
        <v>21</v>
      </c>
      <c r="J657" s="159">
        <v>2.1585648148149499E-3</v>
      </c>
      <c r="K657" s="1">
        <v>67</v>
      </c>
      <c r="L657" s="160"/>
    </row>
    <row r="658" spans="3:12" x14ac:dyDescent="0.25">
      <c r="C658" s="159">
        <v>1.9513888888888799E-3</v>
      </c>
      <c r="D658">
        <f t="shared" si="18"/>
        <v>21</v>
      </c>
      <c r="J658" s="159">
        <v>2.1597222222223601E-3</v>
      </c>
      <c r="K658" s="1">
        <v>67</v>
      </c>
      <c r="L658" s="160"/>
    </row>
    <row r="659" spans="3:12" x14ac:dyDescent="0.25">
      <c r="C659" s="159">
        <v>1.9525462962962899E-3</v>
      </c>
      <c r="D659">
        <f t="shared" si="18"/>
        <v>20</v>
      </c>
      <c r="J659" s="159">
        <v>2.1608796296297699E-3</v>
      </c>
      <c r="K659" s="1">
        <v>67</v>
      </c>
      <c r="L659" s="160"/>
    </row>
    <row r="660" spans="3:12" x14ac:dyDescent="0.25">
      <c r="C660" s="159">
        <v>1.9537037037037001E-3</v>
      </c>
      <c r="D660">
        <f t="shared" si="18"/>
        <v>20</v>
      </c>
      <c r="J660" s="159">
        <v>2.1620370370371701E-3</v>
      </c>
      <c r="K660" s="1">
        <v>67</v>
      </c>
      <c r="L660" s="160"/>
    </row>
    <row r="661" spans="3:12" x14ac:dyDescent="0.25">
      <c r="C661" s="159">
        <v>1.9548611111111099E-3</v>
      </c>
      <c r="D661">
        <f t="shared" si="18"/>
        <v>20</v>
      </c>
      <c r="J661" s="159">
        <v>2.1631944444445799E-3</v>
      </c>
      <c r="K661" s="1">
        <v>67</v>
      </c>
      <c r="L661" s="160"/>
    </row>
    <row r="662" spans="3:12" x14ac:dyDescent="0.25">
      <c r="C662" s="159">
        <v>1.9560185185185102E-3</v>
      </c>
      <c r="D662">
        <f t="shared" si="18"/>
        <v>20</v>
      </c>
      <c r="J662" s="159">
        <v>2.1643518518519901E-3</v>
      </c>
      <c r="K662" s="1">
        <v>67</v>
      </c>
      <c r="L662" s="160"/>
    </row>
    <row r="663" spans="3:12" x14ac:dyDescent="0.25">
      <c r="C663" s="159">
        <v>1.9571759259259199E-3</v>
      </c>
      <c r="D663">
        <f t="shared" si="18"/>
        <v>20</v>
      </c>
      <c r="J663" s="159">
        <v>2.1655092592593999E-3</v>
      </c>
      <c r="K663" s="1">
        <v>67</v>
      </c>
      <c r="L663" s="160"/>
    </row>
    <row r="664" spans="3:12" x14ac:dyDescent="0.25">
      <c r="C664" s="159">
        <v>1.9583333333333302E-3</v>
      </c>
      <c r="D664">
        <f t="shared" si="18"/>
        <v>19</v>
      </c>
      <c r="J664" s="159">
        <v>2.1666666666668101E-3</v>
      </c>
      <c r="K664" s="1">
        <v>67</v>
      </c>
      <c r="L664" s="160"/>
    </row>
    <row r="665" spans="3:12" x14ac:dyDescent="0.25">
      <c r="C665" s="159">
        <v>1.9594907407407399E-3</v>
      </c>
      <c r="D665">
        <f t="shared" si="18"/>
        <v>19</v>
      </c>
      <c r="J665" s="159">
        <v>2.1678240740742099E-3</v>
      </c>
      <c r="K665" s="1">
        <v>66</v>
      </c>
      <c r="L665" s="160"/>
    </row>
    <row r="666" spans="3:12" x14ac:dyDescent="0.25">
      <c r="C666" s="159">
        <v>1.9606481481481402E-3</v>
      </c>
      <c r="D666">
        <f t="shared" si="18"/>
        <v>19</v>
      </c>
      <c r="J666" s="159">
        <v>2.1689814814816201E-3</v>
      </c>
      <c r="K666" s="1">
        <v>66</v>
      </c>
      <c r="L666" s="160"/>
    </row>
    <row r="667" spans="3:12" x14ac:dyDescent="0.25">
      <c r="C667" s="159">
        <v>1.96180555555555E-3</v>
      </c>
      <c r="D667">
        <f t="shared" si="18"/>
        <v>19</v>
      </c>
      <c r="J667" s="159">
        <v>2.1701388888890299E-3</v>
      </c>
      <c r="K667" s="1">
        <v>66</v>
      </c>
      <c r="L667" s="160"/>
    </row>
    <row r="668" spans="3:12" x14ac:dyDescent="0.25">
      <c r="C668" s="159">
        <v>1.9629629629629602E-3</v>
      </c>
      <c r="D668">
        <f t="shared" si="18"/>
        <v>19</v>
      </c>
      <c r="J668" s="159">
        <v>2.1712962962964402E-3</v>
      </c>
      <c r="K668" s="1">
        <v>66</v>
      </c>
      <c r="L668" s="160"/>
    </row>
    <row r="669" spans="3:12" x14ac:dyDescent="0.25">
      <c r="C669" s="159">
        <v>1.96412037037037E-3</v>
      </c>
      <c r="D669">
        <f t="shared" si="18"/>
        <v>19</v>
      </c>
      <c r="J669" s="159">
        <v>2.17245370370384E-3</v>
      </c>
      <c r="K669" s="1">
        <v>66</v>
      </c>
      <c r="L669" s="160"/>
    </row>
    <row r="670" spans="3:12" x14ac:dyDescent="0.25">
      <c r="C670" s="159">
        <v>1.9652777777777698E-3</v>
      </c>
      <c r="D670">
        <f t="shared" si="18"/>
        <v>19</v>
      </c>
      <c r="J670" s="159">
        <v>2.1736111111112502E-3</v>
      </c>
      <c r="K670" s="1">
        <v>66</v>
      </c>
      <c r="L670" s="160"/>
    </row>
    <row r="671" spans="3:12" x14ac:dyDescent="0.25">
      <c r="C671" s="159">
        <v>1.96643518518518E-3</v>
      </c>
      <c r="D671">
        <f t="shared" si="18"/>
        <v>18</v>
      </c>
      <c r="J671" s="159">
        <v>2.17476851851866E-3</v>
      </c>
      <c r="K671" s="1">
        <v>66</v>
      </c>
      <c r="L671" s="160"/>
    </row>
    <row r="672" spans="3:12" x14ac:dyDescent="0.25">
      <c r="C672" s="159">
        <v>1.9675925925925898E-3</v>
      </c>
      <c r="D672">
        <f t="shared" si="18"/>
        <v>18</v>
      </c>
      <c r="J672" s="159">
        <v>2.1759259259260702E-3</v>
      </c>
      <c r="K672" s="1">
        <v>66</v>
      </c>
      <c r="L672" s="160"/>
    </row>
    <row r="673" spans="3:12" x14ac:dyDescent="0.25">
      <c r="C673" s="159">
        <v>1.96875E-3</v>
      </c>
      <c r="D673">
        <f t="shared" si="18"/>
        <v>18</v>
      </c>
      <c r="J673" s="159">
        <v>2.17708333333347E-3</v>
      </c>
      <c r="K673" s="1">
        <v>65</v>
      </c>
      <c r="L673" s="160"/>
    </row>
    <row r="674" spans="3:12" x14ac:dyDescent="0.25">
      <c r="C674" s="159">
        <v>1.9699074074073998E-3</v>
      </c>
      <c r="D674">
        <f t="shared" si="18"/>
        <v>18</v>
      </c>
      <c r="J674" s="159">
        <v>2.1782407407408802E-3</v>
      </c>
      <c r="K674" s="1">
        <v>65</v>
      </c>
      <c r="L674" s="160"/>
    </row>
    <row r="675" spans="3:12" x14ac:dyDescent="0.25">
      <c r="C675" s="159">
        <v>1.97106481481481E-3</v>
      </c>
      <c r="D675">
        <f t="shared" si="18"/>
        <v>18</v>
      </c>
      <c r="J675" s="159">
        <v>2.17939814814829E-3</v>
      </c>
      <c r="K675" s="1">
        <v>65</v>
      </c>
      <c r="L675" s="160"/>
    </row>
    <row r="676" spans="3:12" x14ac:dyDescent="0.25">
      <c r="C676" s="159">
        <v>1.9722222222222198E-3</v>
      </c>
      <c r="D676">
        <f t="shared" si="18"/>
        <v>17</v>
      </c>
      <c r="J676" s="159">
        <v>2.1805555555556998E-3</v>
      </c>
      <c r="K676" s="1">
        <v>65</v>
      </c>
      <c r="L676" s="160"/>
    </row>
    <row r="677" spans="3:12" x14ac:dyDescent="0.25">
      <c r="C677" s="159">
        <v>1.9733796296296201E-3</v>
      </c>
      <c r="D677">
        <f t="shared" si="18"/>
        <v>17</v>
      </c>
      <c r="J677" s="159">
        <v>2.1817129629631E-3</v>
      </c>
      <c r="K677" s="1">
        <v>65</v>
      </c>
      <c r="L677" s="160"/>
    </row>
    <row r="678" spans="3:12" x14ac:dyDescent="0.25">
      <c r="C678" s="159">
        <v>1.9745370370370299E-3</v>
      </c>
      <c r="D678">
        <f t="shared" si="18"/>
        <v>17</v>
      </c>
      <c r="J678" s="159">
        <v>2.1828703703705098E-3</v>
      </c>
      <c r="K678" s="1">
        <v>65</v>
      </c>
      <c r="L678" s="160"/>
    </row>
    <row r="679" spans="3:12" x14ac:dyDescent="0.25">
      <c r="C679" s="159">
        <v>1.9756944444444401E-3</v>
      </c>
      <c r="D679">
        <f t="shared" si="18"/>
        <v>17</v>
      </c>
      <c r="J679" s="159">
        <v>2.18402777777792E-3</v>
      </c>
      <c r="K679" s="1">
        <v>65</v>
      </c>
      <c r="L679" s="160"/>
    </row>
    <row r="680" spans="3:12" x14ac:dyDescent="0.25">
      <c r="C680" s="159">
        <v>1.9768518518518499E-3</v>
      </c>
      <c r="D680">
        <f t="shared" si="18"/>
        <v>17</v>
      </c>
      <c r="J680" s="159">
        <v>2.1851851851853298E-3</v>
      </c>
      <c r="K680" s="1">
        <v>65</v>
      </c>
      <c r="L680" s="160"/>
    </row>
    <row r="681" spans="3:12" x14ac:dyDescent="0.25">
      <c r="C681" s="159">
        <v>1.9780092592592501E-3</v>
      </c>
      <c r="D681">
        <f t="shared" si="18"/>
        <v>17</v>
      </c>
      <c r="J681" s="159">
        <v>2.1863425925927301E-3</v>
      </c>
      <c r="K681" s="1">
        <v>64</v>
      </c>
      <c r="L681" s="160"/>
    </row>
    <row r="682" spans="3:12" x14ac:dyDescent="0.25">
      <c r="C682" s="159">
        <v>1.9791666666666599E-3</v>
      </c>
      <c r="D682">
        <f t="shared" si="18"/>
        <v>17</v>
      </c>
      <c r="J682" s="159">
        <v>2.1875000000001399E-3</v>
      </c>
      <c r="K682" s="1">
        <v>64</v>
      </c>
      <c r="L682" s="160"/>
    </row>
    <row r="683" spans="3:12" x14ac:dyDescent="0.25">
      <c r="C683" s="159">
        <v>1.9803240740740701E-3</v>
      </c>
      <c r="D683">
        <f t="shared" si="18"/>
        <v>16</v>
      </c>
      <c r="J683" s="159">
        <v>2.1886574074075501E-3</v>
      </c>
      <c r="K683" s="1">
        <v>64</v>
      </c>
      <c r="L683" s="160"/>
    </row>
    <row r="684" spans="3:12" x14ac:dyDescent="0.25">
      <c r="C684" s="159">
        <v>1.9814814814814799E-3</v>
      </c>
      <c r="D684">
        <f t="shared" si="18"/>
        <v>16</v>
      </c>
      <c r="J684" s="159">
        <v>2.1898148148149599E-3</v>
      </c>
      <c r="K684" s="1">
        <v>64</v>
      </c>
      <c r="L684" s="160"/>
    </row>
    <row r="685" spans="3:12" x14ac:dyDescent="0.25">
      <c r="C685" s="159">
        <v>1.9826388888888801E-3</v>
      </c>
      <c r="D685">
        <f t="shared" si="18"/>
        <v>16</v>
      </c>
      <c r="J685" s="159">
        <v>2.1909722222223701E-3</v>
      </c>
      <c r="K685" s="1">
        <v>64</v>
      </c>
      <c r="L685" s="160"/>
    </row>
    <row r="686" spans="3:12" x14ac:dyDescent="0.25">
      <c r="C686" s="159">
        <v>1.9837962962962899E-3</v>
      </c>
      <c r="D686">
        <f t="shared" si="18"/>
        <v>16</v>
      </c>
      <c r="J686" s="159">
        <v>2.1921296296297699E-3</v>
      </c>
      <c r="K686" s="1">
        <v>64</v>
      </c>
      <c r="L686" s="160"/>
    </row>
    <row r="687" spans="3:12" x14ac:dyDescent="0.25">
      <c r="C687" s="159">
        <v>1.9849537037037002E-3</v>
      </c>
      <c r="D687">
        <f t="shared" si="18"/>
        <v>16</v>
      </c>
      <c r="J687" s="159">
        <v>2.1932870370371801E-3</v>
      </c>
      <c r="K687" s="1">
        <v>64</v>
      </c>
      <c r="L687" s="160"/>
    </row>
    <row r="688" spans="3:12" x14ac:dyDescent="0.25">
      <c r="C688" s="159">
        <v>1.9861111111111099E-3</v>
      </c>
      <c r="D688">
        <f t="shared" si="18"/>
        <v>15</v>
      </c>
      <c r="J688" s="159">
        <v>2.1944444444445899E-3</v>
      </c>
      <c r="K688" s="1">
        <v>64</v>
      </c>
      <c r="L688" s="160"/>
    </row>
    <row r="689" spans="3:12" x14ac:dyDescent="0.25">
      <c r="C689" s="159">
        <v>1.9872685185185102E-3</v>
      </c>
      <c r="D689">
        <f t="shared" si="18"/>
        <v>15</v>
      </c>
      <c r="J689" s="159">
        <v>2.1956018518520001E-3</v>
      </c>
      <c r="K689" s="1">
        <v>63</v>
      </c>
      <c r="L689" s="160"/>
    </row>
    <row r="690" spans="3:12" x14ac:dyDescent="0.25">
      <c r="C690" s="159">
        <v>1.98842592592592E-3</v>
      </c>
      <c r="D690">
        <f t="shared" si="18"/>
        <v>15</v>
      </c>
      <c r="J690" s="159">
        <v>2.1967592592593999E-3</v>
      </c>
      <c r="K690" s="1">
        <v>63</v>
      </c>
      <c r="L690" s="160"/>
    </row>
    <row r="691" spans="3:12" x14ac:dyDescent="0.25">
      <c r="C691" s="159">
        <v>1.9895833333333302E-3</v>
      </c>
      <c r="D691">
        <f t="shared" si="18"/>
        <v>15</v>
      </c>
      <c r="J691" s="159">
        <v>2.1979166666668101E-3</v>
      </c>
      <c r="K691" s="1">
        <v>63</v>
      </c>
      <c r="L691" s="160"/>
    </row>
    <row r="692" spans="3:12" x14ac:dyDescent="0.25">
      <c r="C692" s="159">
        <v>1.99074074074074E-3</v>
      </c>
      <c r="D692">
        <f t="shared" si="18"/>
        <v>15</v>
      </c>
      <c r="J692" s="159">
        <v>2.1990740740742199E-3</v>
      </c>
      <c r="K692" s="1">
        <v>63</v>
      </c>
      <c r="L692" s="160"/>
    </row>
    <row r="693" spans="3:12" x14ac:dyDescent="0.25">
      <c r="C693" s="159">
        <v>1.9918981481481402E-3</v>
      </c>
      <c r="D693">
        <f t="shared" si="18"/>
        <v>15</v>
      </c>
      <c r="J693" s="159">
        <v>2.2002314814816301E-3</v>
      </c>
      <c r="K693" s="1">
        <v>63</v>
      </c>
      <c r="L693" s="160"/>
    </row>
    <row r="694" spans="3:12" x14ac:dyDescent="0.25">
      <c r="C694" s="159">
        <v>1.99305555555555E-3</v>
      </c>
      <c r="D694">
        <f t="shared" si="18"/>
        <v>14</v>
      </c>
      <c r="J694" s="159">
        <v>2.20138888888903E-3</v>
      </c>
      <c r="K694" s="1">
        <v>63</v>
      </c>
      <c r="L694" s="160"/>
    </row>
    <row r="695" spans="3:12" x14ac:dyDescent="0.25">
      <c r="C695" s="159">
        <v>1.9942129629629598E-3</v>
      </c>
      <c r="D695">
        <f t="shared" si="18"/>
        <v>14</v>
      </c>
      <c r="J695" s="159">
        <v>2.2025462962964402E-3</v>
      </c>
      <c r="K695" s="1">
        <v>63</v>
      </c>
      <c r="L695" s="160"/>
    </row>
    <row r="696" spans="3:12" x14ac:dyDescent="0.25">
      <c r="C696" s="159">
        <v>1.99537037037037E-3</v>
      </c>
      <c r="D696">
        <f t="shared" si="18"/>
        <v>14</v>
      </c>
      <c r="J696" s="159">
        <v>2.20370370370385E-3</v>
      </c>
      <c r="K696" s="1">
        <v>63</v>
      </c>
      <c r="L696" s="160"/>
    </row>
    <row r="697" spans="3:12" x14ac:dyDescent="0.25">
      <c r="C697" s="159">
        <v>1.9965277777777698E-3</v>
      </c>
      <c r="D697">
        <f t="shared" si="18"/>
        <v>14</v>
      </c>
      <c r="J697" s="159">
        <v>2.2048611111112602E-3</v>
      </c>
      <c r="K697" s="1">
        <v>62</v>
      </c>
      <c r="L697" s="160"/>
    </row>
    <row r="698" spans="3:12" x14ac:dyDescent="0.25">
      <c r="C698" s="159">
        <v>1.99768518518518E-3</v>
      </c>
      <c r="D698">
        <f t="shared" si="18"/>
        <v>14</v>
      </c>
      <c r="J698" s="159">
        <v>2.20601851851867E-3</v>
      </c>
      <c r="K698" s="1">
        <v>62</v>
      </c>
      <c r="L698" s="160"/>
    </row>
    <row r="699" spans="3:12" x14ac:dyDescent="0.25">
      <c r="C699" s="159">
        <v>1.9988425925925898E-3</v>
      </c>
      <c r="D699">
        <f t="shared" si="18"/>
        <v>14</v>
      </c>
      <c r="J699" s="159">
        <v>2.2071759259260702E-3</v>
      </c>
      <c r="K699" s="1">
        <v>62</v>
      </c>
      <c r="L699" s="160"/>
    </row>
    <row r="700" spans="3:12" x14ac:dyDescent="0.25">
      <c r="C700" s="159">
        <v>1.9999999999999901E-3</v>
      </c>
      <c r="D700">
        <f t="shared" si="18"/>
        <v>14</v>
      </c>
      <c r="J700" s="159">
        <v>2.20833333333348E-3</v>
      </c>
      <c r="K700" s="1">
        <v>62</v>
      </c>
      <c r="L700" s="160"/>
    </row>
    <row r="701" spans="3:12" x14ac:dyDescent="0.25">
      <c r="C701" s="159">
        <v>2.0011574074073999E-3</v>
      </c>
      <c r="D701">
        <f t="shared" si="18"/>
        <v>13</v>
      </c>
      <c r="J701" s="159">
        <v>2.2094907407408898E-3</v>
      </c>
      <c r="K701" s="1">
        <v>62</v>
      </c>
      <c r="L701" s="160"/>
    </row>
    <row r="702" spans="3:12" x14ac:dyDescent="0.25">
      <c r="C702" s="159">
        <v>2.0023148148148101E-3</v>
      </c>
      <c r="D702">
        <f t="shared" si="18"/>
        <v>13</v>
      </c>
      <c r="J702" s="159">
        <v>2.21064814814829E-3</v>
      </c>
      <c r="K702" s="1">
        <v>62</v>
      </c>
      <c r="L702" s="160"/>
    </row>
    <row r="703" spans="3:12" x14ac:dyDescent="0.25">
      <c r="C703" s="159">
        <v>2.0034722222222199E-3</v>
      </c>
      <c r="D703">
        <f t="shared" si="18"/>
        <v>13</v>
      </c>
      <c r="J703" s="159">
        <v>2.2118055555556998E-3</v>
      </c>
      <c r="K703" s="1">
        <v>62</v>
      </c>
      <c r="L703" s="160"/>
    </row>
    <row r="704" spans="3:12" x14ac:dyDescent="0.25">
      <c r="C704" s="159">
        <v>2.0046296296296201E-3</v>
      </c>
      <c r="D704">
        <f t="shared" si="18"/>
        <v>13</v>
      </c>
      <c r="J704" s="159">
        <v>2.21296296296311E-3</v>
      </c>
      <c r="K704" s="1">
        <v>62</v>
      </c>
      <c r="L704" s="160"/>
    </row>
    <row r="705" spans="3:12" x14ac:dyDescent="0.25">
      <c r="C705" s="159">
        <v>2.0057870370370299E-3</v>
      </c>
      <c r="D705">
        <f t="shared" si="18"/>
        <v>13</v>
      </c>
      <c r="J705" s="159">
        <v>2.2141203703705198E-3</v>
      </c>
      <c r="K705" s="1">
        <v>61</v>
      </c>
      <c r="L705" s="160"/>
    </row>
    <row r="706" spans="3:12" x14ac:dyDescent="0.25">
      <c r="C706" s="159">
        <v>2.0069444444444401E-3</v>
      </c>
      <c r="D706">
        <f t="shared" si="18"/>
        <v>12</v>
      </c>
      <c r="J706" s="159">
        <v>2.21527777777793E-3</v>
      </c>
      <c r="K706" s="1">
        <v>61</v>
      </c>
      <c r="L706" s="160"/>
    </row>
    <row r="707" spans="3:12" x14ac:dyDescent="0.25">
      <c r="C707" s="159">
        <v>2.0081018518518499E-3</v>
      </c>
      <c r="D707">
        <f t="shared" ref="D707:D770" si="19">VLOOKUP(C707,$A$2:$B$151,2)</f>
        <v>12</v>
      </c>
      <c r="J707" s="159">
        <v>2.2164351851853299E-3</v>
      </c>
      <c r="K707" s="1">
        <v>61</v>
      </c>
      <c r="L707" s="160"/>
    </row>
    <row r="708" spans="3:12" x14ac:dyDescent="0.25">
      <c r="C708" s="159">
        <v>2.0092592592592501E-3</v>
      </c>
      <c r="D708">
        <f t="shared" si="19"/>
        <v>12</v>
      </c>
      <c r="J708" s="159">
        <v>2.2175925925927401E-3</v>
      </c>
      <c r="K708" s="1">
        <v>61</v>
      </c>
      <c r="L708" s="160"/>
    </row>
    <row r="709" spans="3:12" x14ac:dyDescent="0.25">
      <c r="C709" s="159">
        <v>2.0104166666666599E-3</v>
      </c>
      <c r="D709">
        <f t="shared" si="19"/>
        <v>12</v>
      </c>
      <c r="J709" s="159">
        <v>2.2187500000001499E-3</v>
      </c>
      <c r="K709" s="1">
        <v>61</v>
      </c>
      <c r="L709" s="160"/>
    </row>
    <row r="710" spans="3:12" x14ac:dyDescent="0.25">
      <c r="C710" s="159">
        <v>2.0115740740740701E-3</v>
      </c>
      <c r="D710">
        <f t="shared" si="19"/>
        <v>12</v>
      </c>
      <c r="J710" s="159">
        <v>2.2199074074075601E-3</v>
      </c>
      <c r="K710" s="1">
        <v>61</v>
      </c>
      <c r="L710" s="160"/>
    </row>
    <row r="711" spans="3:12" x14ac:dyDescent="0.25">
      <c r="C711" s="159">
        <v>2.0127314814814799E-3</v>
      </c>
      <c r="D711">
        <f t="shared" si="19"/>
        <v>12</v>
      </c>
      <c r="J711" s="159">
        <v>2.2210648148149599E-3</v>
      </c>
      <c r="K711" s="1">
        <v>61</v>
      </c>
      <c r="L711" s="160"/>
    </row>
    <row r="712" spans="3:12" x14ac:dyDescent="0.25">
      <c r="C712" s="159">
        <v>2.0138888888888802E-3</v>
      </c>
      <c r="D712">
        <f t="shared" si="19"/>
        <v>12</v>
      </c>
      <c r="J712" s="159">
        <v>2.2222222222223701E-3</v>
      </c>
      <c r="K712" s="1">
        <v>61</v>
      </c>
      <c r="L712" s="160"/>
    </row>
    <row r="713" spans="3:12" x14ac:dyDescent="0.25">
      <c r="C713" s="159">
        <v>2.01504629629629E-3</v>
      </c>
      <c r="D713">
        <f t="shared" si="19"/>
        <v>11</v>
      </c>
      <c r="J713" s="159">
        <v>2.2233796296297799E-3</v>
      </c>
      <c r="K713" s="1">
        <v>60</v>
      </c>
      <c r="L713" s="160"/>
    </row>
    <row r="714" spans="3:12" x14ac:dyDescent="0.25">
      <c r="C714" s="159">
        <v>2.0162037037037002E-3</v>
      </c>
      <c r="D714">
        <f t="shared" si="19"/>
        <v>11</v>
      </c>
      <c r="J714" s="159">
        <v>2.2245370370371901E-3</v>
      </c>
      <c r="K714" s="1">
        <v>60</v>
      </c>
      <c r="L714" s="160"/>
    </row>
    <row r="715" spans="3:12" x14ac:dyDescent="0.25">
      <c r="C715" s="159">
        <v>2.01736111111111E-3</v>
      </c>
      <c r="D715">
        <f t="shared" si="19"/>
        <v>11</v>
      </c>
      <c r="J715" s="159">
        <v>2.2256944444445899E-3</v>
      </c>
      <c r="K715" s="1">
        <v>60</v>
      </c>
      <c r="L715" s="160"/>
    </row>
    <row r="716" spans="3:12" x14ac:dyDescent="0.25">
      <c r="C716" s="159">
        <v>2.0185185185185102E-3</v>
      </c>
      <c r="D716">
        <f t="shared" si="19"/>
        <v>11</v>
      </c>
      <c r="J716" s="159">
        <v>2.2268518518520001E-3</v>
      </c>
      <c r="K716" s="1">
        <v>60</v>
      </c>
      <c r="L716" s="160"/>
    </row>
    <row r="717" spans="3:12" x14ac:dyDescent="0.25">
      <c r="C717" s="159">
        <v>2.01967592592592E-3</v>
      </c>
      <c r="D717">
        <f t="shared" si="19"/>
        <v>11</v>
      </c>
      <c r="J717" s="159">
        <v>2.2280092592594099E-3</v>
      </c>
      <c r="K717" s="1">
        <v>60</v>
      </c>
      <c r="L717" s="160"/>
    </row>
    <row r="718" spans="3:12" x14ac:dyDescent="0.25">
      <c r="C718" s="159">
        <v>2.0208333333333302E-3</v>
      </c>
      <c r="D718">
        <f t="shared" si="19"/>
        <v>10</v>
      </c>
      <c r="J718" s="159">
        <v>2.2291666666668201E-3</v>
      </c>
      <c r="K718" s="1">
        <v>60</v>
      </c>
      <c r="L718" s="160"/>
    </row>
    <row r="719" spans="3:12" x14ac:dyDescent="0.25">
      <c r="C719" s="159">
        <v>2.02199074074074E-3</v>
      </c>
      <c r="D719">
        <f t="shared" si="19"/>
        <v>10</v>
      </c>
      <c r="J719" s="159">
        <v>2.23032407407422E-3</v>
      </c>
      <c r="K719" s="1">
        <v>60</v>
      </c>
      <c r="L719" s="160"/>
    </row>
    <row r="720" spans="3:12" x14ac:dyDescent="0.25">
      <c r="C720" s="159">
        <v>2.0231481481481398E-3</v>
      </c>
      <c r="D720">
        <f t="shared" si="19"/>
        <v>10</v>
      </c>
      <c r="J720" s="159">
        <v>2.2314814814816302E-3</v>
      </c>
      <c r="K720" s="1">
        <v>60</v>
      </c>
      <c r="L720" s="160"/>
    </row>
    <row r="721" spans="3:12" x14ac:dyDescent="0.25">
      <c r="C721" s="159">
        <v>2.02430555555555E-3</v>
      </c>
      <c r="D721">
        <f t="shared" si="19"/>
        <v>10</v>
      </c>
      <c r="J721" s="159">
        <v>2.23263888888904E-3</v>
      </c>
      <c r="K721" s="1">
        <v>59</v>
      </c>
      <c r="L721" s="160"/>
    </row>
    <row r="722" spans="3:12" x14ac:dyDescent="0.25">
      <c r="C722" s="159">
        <v>2.0254629629629598E-3</v>
      </c>
      <c r="D722">
        <f t="shared" si="19"/>
        <v>10</v>
      </c>
      <c r="J722" s="159">
        <v>2.2337962962964502E-3</v>
      </c>
      <c r="K722" s="1">
        <v>59</v>
      </c>
      <c r="L722" s="160"/>
    </row>
    <row r="723" spans="3:12" x14ac:dyDescent="0.25">
      <c r="C723" s="159">
        <v>2.02662037037037E-3</v>
      </c>
      <c r="D723">
        <f t="shared" si="19"/>
        <v>10</v>
      </c>
      <c r="J723" s="159">
        <v>2.23495370370386E-3</v>
      </c>
      <c r="K723" s="1">
        <v>59</v>
      </c>
      <c r="L723" s="160"/>
    </row>
    <row r="724" spans="3:12" x14ac:dyDescent="0.25">
      <c r="C724" s="159">
        <v>2.0277777777777698E-3</v>
      </c>
      <c r="D724">
        <f t="shared" si="19"/>
        <v>10</v>
      </c>
      <c r="J724" s="159">
        <v>2.2361111111112602E-3</v>
      </c>
      <c r="K724" s="1">
        <v>59</v>
      </c>
      <c r="L724" s="160"/>
    </row>
    <row r="725" spans="3:12" x14ac:dyDescent="0.25">
      <c r="C725" s="159">
        <v>2.0289351851851801E-3</v>
      </c>
      <c r="D725">
        <f t="shared" si="19"/>
        <v>9</v>
      </c>
      <c r="J725" s="159">
        <v>2.23726851851867E-3</v>
      </c>
      <c r="K725" s="1">
        <v>59</v>
      </c>
      <c r="L725" s="160"/>
    </row>
    <row r="726" spans="3:12" x14ac:dyDescent="0.25">
      <c r="C726" s="159">
        <v>2.0300925925925899E-3</v>
      </c>
      <c r="D726">
        <f t="shared" si="19"/>
        <v>9</v>
      </c>
      <c r="J726" s="159">
        <v>2.2384259259260802E-3</v>
      </c>
      <c r="K726" s="1">
        <v>59</v>
      </c>
      <c r="L726" s="160"/>
    </row>
    <row r="727" spans="3:12" x14ac:dyDescent="0.25">
      <c r="C727" s="159">
        <v>2.0312499999999901E-3</v>
      </c>
      <c r="D727">
        <f t="shared" si="19"/>
        <v>9</v>
      </c>
      <c r="J727" s="159">
        <v>2.23958333333349E-3</v>
      </c>
      <c r="K727" s="1">
        <v>59</v>
      </c>
      <c r="L727" s="160"/>
    </row>
    <row r="728" spans="3:12" x14ac:dyDescent="0.25">
      <c r="C728" s="159">
        <v>2.0324074074073999E-3</v>
      </c>
      <c r="D728">
        <f t="shared" si="19"/>
        <v>9</v>
      </c>
      <c r="J728" s="159">
        <v>2.2407407407408898E-3</v>
      </c>
      <c r="K728" s="1">
        <v>59</v>
      </c>
      <c r="L728" s="160"/>
    </row>
    <row r="729" spans="3:12" x14ac:dyDescent="0.25">
      <c r="C729" s="159">
        <v>2.0335648148148101E-3</v>
      </c>
      <c r="D729">
        <f t="shared" si="19"/>
        <v>9</v>
      </c>
      <c r="J729" s="159">
        <v>2.2418981481483E-3</v>
      </c>
      <c r="K729" s="1">
        <v>58</v>
      </c>
      <c r="L729" s="160"/>
    </row>
    <row r="730" spans="3:12" x14ac:dyDescent="0.25">
      <c r="C730" s="159">
        <v>2.0347222222222199E-3</v>
      </c>
      <c r="D730">
        <f t="shared" si="19"/>
        <v>8</v>
      </c>
      <c r="J730" s="159">
        <v>2.2430555555557098E-3</v>
      </c>
      <c r="K730" s="1">
        <v>58</v>
      </c>
      <c r="L730" s="160"/>
    </row>
    <row r="731" spans="3:12" x14ac:dyDescent="0.25">
      <c r="C731" s="159">
        <v>2.0358796296296201E-3</v>
      </c>
      <c r="D731">
        <f t="shared" si="19"/>
        <v>8</v>
      </c>
      <c r="J731" s="159">
        <v>2.24421296296312E-3</v>
      </c>
      <c r="K731" s="1">
        <v>58</v>
      </c>
      <c r="L731" s="160"/>
    </row>
    <row r="732" spans="3:12" x14ac:dyDescent="0.25">
      <c r="C732" s="159">
        <v>2.0370370370370299E-3</v>
      </c>
      <c r="D732">
        <f t="shared" si="19"/>
        <v>8</v>
      </c>
      <c r="J732" s="159">
        <v>2.2453703703705198E-3</v>
      </c>
      <c r="K732" s="1">
        <v>58</v>
      </c>
      <c r="L732" s="160"/>
    </row>
    <row r="733" spans="3:12" x14ac:dyDescent="0.25">
      <c r="C733" s="159">
        <v>2.0381944444444401E-3</v>
      </c>
      <c r="D733">
        <f t="shared" si="19"/>
        <v>8</v>
      </c>
      <c r="J733" s="159">
        <v>2.2465277777779301E-3</v>
      </c>
      <c r="K733" s="1">
        <v>58</v>
      </c>
      <c r="L733" s="160"/>
    </row>
    <row r="734" spans="3:12" x14ac:dyDescent="0.25">
      <c r="C734" s="159">
        <v>2.0393518518518499E-3</v>
      </c>
      <c r="D734">
        <f t="shared" si="19"/>
        <v>8</v>
      </c>
      <c r="J734" s="159">
        <v>2.2476851851853399E-3</v>
      </c>
      <c r="K734" s="1">
        <v>58</v>
      </c>
      <c r="L734" s="160"/>
    </row>
    <row r="735" spans="3:12" x14ac:dyDescent="0.25">
      <c r="C735" s="159">
        <v>2.0405092592592502E-3</v>
      </c>
      <c r="D735">
        <f t="shared" si="19"/>
        <v>8</v>
      </c>
      <c r="J735" s="159">
        <v>2.2488425925927501E-3</v>
      </c>
      <c r="K735" s="1">
        <v>58</v>
      </c>
      <c r="L735" s="160"/>
    </row>
    <row r="736" spans="3:12" x14ac:dyDescent="0.25">
      <c r="C736" s="159">
        <v>2.04166666666666E-3</v>
      </c>
      <c r="D736">
        <f t="shared" si="19"/>
        <v>8</v>
      </c>
      <c r="J736" s="159">
        <v>2.2500000000001499E-3</v>
      </c>
      <c r="K736" s="1">
        <v>58</v>
      </c>
      <c r="L736" s="160"/>
    </row>
    <row r="737" spans="3:12" x14ac:dyDescent="0.25">
      <c r="C737" s="159">
        <v>2.0428240740740702E-3</v>
      </c>
      <c r="D737">
        <f t="shared" si="19"/>
        <v>7</v>
      </c>
      <c r="J737" s="159">
        <v>2.2511574074075601E-3</v>
      </c>
      <c r="K737" s="1">
        <v>57</v>
      </c>
      <c r="L737" s="160"/>
    </row>
    <row r="738" spans="3:12" x14ac:dyDescent="0.25">
      <c r="C738" s="159">
        <v>2.04398148148148E-3</v>
      </c>
      <c r="D738">
        <f t="shared" si="19"/>
        <v>7</v>
      </c>
      <c r="J738" s="159">
        <v>2.2523148148149699E-3</v>
      </c>
      <c r="K738" s="1">
        <v>57</v>
      </c>
      <c r="L738" s="160"/>
    </row>
    <row r="739" spans="3:12" x14ac:dyDescent="0.25">
      <c r="C739" s="159">
        <v>2.0451388888888802E-3</v>
      </c>
      <c r="D739">
        <f t="shared" si="19"/>
        <v>7</v>
      </c>
      <c r="J739" s="159">
        <v>2.2534722222223801E-3</v>
      </c>
      <c r="K739" s="1">
        <v>57</v>
      </c>
      <c r="L739" s="160"/>
    </row>
    <row r="740" spans="3:12" x14ac:dyDescent="0.25">
      <c r="C740" s="159">
        <v>2.04629629629629E-3</v>
      </c>
      <c r="D740">
        <f t="shared" si="19"/>
        <v>7</v>
      </c>
      <c r="J740" s="159">
        <v>2.2546296296297899E-3</v>
      </c>
      <c r="K740" s="1">
        <v>57</v>
      </c>
      <c r="L740" s="160"/>
    </row>
    <row r="741" spans="3:12" x14ac:dyDescent="0.25">
      <c r="C741" s="159">
        <v>2.0474537037037002E-3</v>
      </c>
      <c r="D741">
        <f t="shared" si="19"/>
        <v>7</v>
      </c>
      <c r="J741" s="159">
        <v>2.2557870370371901E-3</v>
      </c>
      <c r="K741" s="1">
        <v>57</v>
      </c>
      <c r="L741" s="160"/>
    </row>
    <row r="742" spans="3:12" x14ac:dyDescent="0.25">
      <c r="C742" s="159">
        <v>2.04861111111111E-3</v>
      </c>
      <c r="D742">
        <f t="shared" si="19"/>
        <v>6</v>
      </c>
      <c r="J742" s="159">
        <v>2.2569444444445999E-3</v>
      </c>
      <c r="K742" s="1">
        <v>57</v>
      </c>
      <c r="L742" s="160"/>
    </row>
    <row r="743" spans="3:12" x14ac:dyDescent="0.25">
      <c r="C743" s="159">
        <v>2.0497685185185098E-3</v>
      </c>
      <c r="D743">
        <f t="shared" si="19"/>
        <v>6</v>
      </c>
      <c r="J743" s="159">
        <v>2.2581018518520101E-3</v>
      </c>
      <c r="K743" s="1">
        <v>57</v>
      </c>
      <c r="L743" s="160"/>
    </row>
    <row r="744" spans="3:12" x14ac:dyDescent="0.25">
      <c r="C744" s="159">
        <v>2.05092592592592E-3</v>
      </c>
      <c r="D744">
        <f t="shared" si="19"/>
        <v>6</v>
      </c>
      <c r="J744" s="159">
        <v>2.25925925925941E-3</v>
      </c>
      <c r="K744" s="1">
        <v>57</v>
      </c>
      <c r="L744" s="160"/>
    </row>
    <row r="745" spans="3:12" x14ac:dyDescent="0.25">
      <c r="C745" s="159">
        <v>2.0520833333333298E-3</v>
      </c>
      <c r="D745">
        <f t="shared" si="19"/>
        <v>6</v>
      </c>
      <c r="J745" s="159">
        <v>2.2604166666668202E-3</v>
      </c>
      <c r="K745" s="1">
        <v>56</v>
      </c>
      <c r="L745" s="160"/>
    </row>
    <row r="746" spans="3:12" x14ac:dyDescent="0.25">
      <c r="C746" s="159">
        <v>2.05324074074074E-3</v>
      </c>
      <c r="D746">
        <f t="shared" si="19"/>
        <v>6</v>
      </c>
      <c r="J746" s="159">
        <v>2.26157407407423E-3</v>
      </c>
      <c r="K746" s="1">
        <v>56</v>
      </c>
      <c r="L746" s="160"/>
    </row>
    <row r="747" spans="3:12" x14ac:dyDescent="0.25">
      <c r="C747" s="159">
        <v>2.0543981481481398E-3</v>
      </c>
      <c r="D747">
        <f t="shared" si="19"/>
        <v>6</v>
      </c>
      <c r="J747" s="159">
        <v>2.2627314814816402E-3</v>
      </c>
      <c r="K747" s="1">
        <v>56</v>
      </c>
      <c r="L747" s="160"/>
    </row>
    <row r="748" spans="3:12" x14ac:dyDescent="0.25">
      <c r="C748" s="159">
        <v>2.0555555555555501E-3</v>
      </c>
      <c r="D748">
        <f t="shared" si="19"/>
        <v>5</v>
      </c>
      <c r="J748" s="159">
        <v>2.26388888888905E-3</v>
      </c>
      <c r="K748" s="1">
        <v>56</v>
      </c>
      <c r="L748" s="160"/>
    </row>
    <row r="749" spans="3:12" x14ac:dyDescent="0.25">
      <c r="C749" s="159">
        <v>2.0567129629629598E-3</v>
      </c>
      <c r="D749">
        <f t="shared" si="19"/>
        <v>5</v>
      </c>
      <c r="J749" s="159">
        <v>2.2650462962964502E-3</v>
      </c>
      <c r="K749" s="1">
        <v>56</v>
      </c>
      <c r="L749" s="160"/>
    </row>
    <row r="750" spans="3:12" x14ac:dyDescent="0.25">
      <c r="C750" s="159">
        <v>2.0578703703703701E-3</v>
      </c>
      <c r="D750">
        <f t="shared" si="19"/>
        <v>5</v>
      </c>
      <c r="J750" s="159">
        <v>2.26620370370386E-3</v>
      </c>
      <c r="K750" s="1">
        <v>56</v>
      </c>
      <c r="L750" s="160"/>
    </row>
    <row r="751" spans="3:12" x14ac:dyDescent="0.25">
      <c r="C751" s="159">
        <v>2.0590277777777699E-3</v>
      </c>
      <c r="D751">
        <f t="shared" si="19"/>
        <v>5</v>
      </c>
      <c r="J751" s="159">
        <v>2.2673611111112702E-3</v>
      </c>
      <c r="K751" s="1">
        <v>56</v>
      </c>
      <c r="L751" s="160"/>
    </row>
    <row r="752" spans="3:12" x14ac:dyDescent="0.25">
      <c r="C752" s="159">
        <v>2.0601851851851801E-3</v>
      </c>
      <c r="D752">
        <f t="shared" si="19"/>
        <v>5</v>
      </c>
      <c r="J752" s="159">
        <v>2.26851851851868E-3</v>
      </c>
      <c r="K752" s="1">
        <v>56</v>
      </c>
      <c r="L752" s="160"/>
    </row>
    <row r="753" spans="3:12" x14ac:dyDescent="0.25">
      <c r="C753" s="159">
        <v>2.0613425925925899E-3</v>
      </c>
      <c r="D753">
        <f t="shared" si="19"/>
        <v>5</v>
      </c>
      <c r="J753" s="159">
        <v>2.2696759259260798E-3</v>
      </c>
      <c r="K753" s="1">
        <v>55</v>
      </c>
      <c r="L753" s="160"/>
    </row>
    <row r="754" spans="3:12" x14ac:dyDescent="0.25">
      <c r="C754" s="159">
        <v>2.0624999999999901E-3</v>
      </c>
      <c r="D754">
        <f t="shared" si="19"/>
        <v>5</v>
      </c>
      <c r="J754" s="159">
        <v>2.27083333333349E-3</v>
      </c>
      <c r="K754" s="1">
        <v>55</v>
      </c>
      <c r="L754" s="160"/>
    </row>
    <row r="755" spans="3:12" x14ac:dyDescent="0.25">
      <c r="C755" s="159">
        <v>2.0636574074073999E-3</v>
      </c>
      <c r="D755">
        <f t="shared" si="19"/>
        <v>4</v>
      </c>
      <c r="J755" s="159">
        <v>2.2719907407408998E-3</v>
      </c>
      <c r="K755" s="1">
        <v>55</v>
      </c>
      <c r="L755" s="160"/>
    </row>
    <row r="756" spans="3:12" x14ac:dyDescent="0.25">
      <c r="C756" s="159">
        <v>2.0648148148148101E-3</v>
      </c>
      <c r="D756">
        <f t="shared" si="19"/>
        <v>4</v>
      </c>
      <c r="J756" s="159">
        <v>2.27314814814831E-3</v>
      </c>
      <c r="K756" s="1">
        <v>55</v>
      </c>
      <c r="L756" s="160"/>
    </row>
    <row r="757" spans="3:12" x14ac:dyDescent="0.25">
      <c r="C757" s="159">
        <v>2.0659722222222199E-3</v>
      </c>
      <c r="D757">
        <f t="shared" si="19"/>
        <v>4</v>
      </c>
      <c r="J757" s="159">
        <v>2.2743055555557098E-3</v>
      </c>
      <c r="K757" s="1">
        <v>55</v>
      </c>
      <c r="L757" s="160"/>
    </row>
    <row r="758" spans="3:12" x14ac:dyDescent="0.25">
      <c r="C758" s="159">
        <v>2.0671296296296202E-3</v>
      </c>
      <c r="D758">
        <f t="shared" si="19"/>
        <v>4</v>
      </c>
      <c r="J758" s="159">
        <v>2.2754629629631201E-3</v>
      </c>
      <c r="K758" s="1">
        <v>55</v>
      </c>
      <c r="L758" s="160"/>
    </row>
    <row r="759" spans="3:12" x14ac:dyDescent="0.25">
      <c r="C759" s="159">
        <v>2.0682870370370299E-3</v>
      </c>
      <c r="D759">
        <f t="shared" si="19"/>
        <v>4</v>
      </c>
      <c r="J759" s="159">
        <v>2.2766203703705299E-3</v>
      </c>
      <c r="K759" s="1">
        <v>55</v>
      </c>
      <c r="L759" s="160"/>
    </row>
    <row r="760" spans="3:12" x14ac:dyDescent="0.25">
      <c r="C760" s="159">
        <v>2.0694444444444402E-3</v>
      </c>
      <c r="D760">
        <f t="shared" si="19"/>
        <v>3</v>
      </c>
      <c r="J760" s="159">
        <v>2.2777777777779401E-3</v>
      </c>
      <c r="K760" s="1">
        <v>55</v>
      </c>
      <c r="L760" s="160"/>
    </row>
    <row r="761" spans="3:12" x14ac:dyDescent="0.25">
      <c r="C761" s="159">
        <v>2.0706018518518499E-3</v>
      </c>
      <c r="D761">
        <f t="shared" si="19"/>
        <v>3</v>
      </c>
      <c r="J761" s="159">
        <v>2.2789351851853399E-3</v>
      </c>
      <c r="K761" s="1">
        <v>54</v>
      </c>
      <c r="L761" s="160"/>
    </row>
    <row r="762" spans="3:12" x14ac:dyDescent="0.25">
      <c r="C762" s="159">
        <v>2.0717592592592502E-3</v>
      </c>
      <c r="D762">
        <f t="shared" si="19"/>
        <v>3</v>
      </c>
      <c r="J762" s="159">
        <v>2.2800925925927501E-3</v>
      </c>
      <c r="K762" s="1">
        <v>54</v>
      </c>
      <c r="L762" s="160"/>
    </row>
    <row r="763" spans="3:12" x14ac:dyDescent="0.25">
      <c r="C763" s="159">
        <v>2.07291666666666E-3</v>
      </c>
      <c r="D763">
        <f t="shared" si="19"/>
        <v>3</v>
      </c>
      <c r="J763" s="159">
        <v>2.2812500000001599E-3</v>
      </c>
      <c r="K763" s="1">
        <v>54</v>
      </c>
      <c r="L763" s="160"/>
    </row>
    <row r="764" spans="3:12" x14ac:dyDescent="0.25">
      <c r="C764" s="159">
        <v>2.0740740740740702E-3</v>
      </c>
      <c r="D764">
        <f t="shared" si="19"/>
        <v>3</v>
      </c>
      <c r="J764" s="159">
        <v>2.2824074074075701E-3</v>
      </c>
      <c r="K764" s="1">
        <v>54</v>
      </c>
      <c r="L764" s="160"/>
    </row>
    <row r="765" spans="3:12" x14ac:dyDescent="0.25">
      <c r="C765" s="159">
        <v>2.07523148148148E-3</v>
      </c>
      <c r="D765">
        <f t="shared" si="19"/>
        <v>3</v>
      </c>
      <c r="J765" s="159">
        <v>2.2835648148149799E-3</v>
      </c>
      <c r="K765" s="1">
        <v>54</v>
      </c>
      <c r="L765" s="160"/>
    </row>
    <row r="766" spans="3:12" x14ac:dyDescent="0.25">
      <c r="C766" s="159">
        <v>2.0763888888888798E-3</v>
      </c>
      <c r="D766">
        <f t="shared" si="19"/>
        <v>3</v>
      </c>
      <c r="J766" s="159">
        <v>2.2847222222223801E-3</v>
      </c>
      <c r="K766" s="1">
        <v>54</v>
      </c>
      <c r="L766" s="160"/>
    </row>
    <row r="767" spans="3:12" x14ac:dyDescent="0.25">
      <c r="C767" s="159">
        <v>2.07754629629629E-3</v>
      </c>
      <c r="D767">
        <f t="shared" si="19"/>
        <v>2</v>
      </c>
      <c r="J767" s="159">
        <v>2.2858796296297899E-3</v>
      </c>
      <c r="K767" s="1">
        <v>54</v>
      </c>
      <c r="L767" s="160"/>
    </row>
    <row r="768" spans="3:12" x14ac:dyDescent="0.25">
      <c r="C768" s="159">
        <v>2.0787037037036998E-3</v>
      </c>
      <c r="D768">
        <f t="shared" si="19"/>
        <v>2</v>
      </c>
      <c r="J768" s="159">
        <v>2.2870370370372001E-3</v>
      </c>
      <c r="K768" s="1">
        <v>54</v>
      </c>
      <c r="L768" s="160"/>
    </row>
    <row r="769" spans="3:12" x14ac:dyDescent="0.25">
      <c r="C769" s="159">
        <v>2.07986111111111E-3</v>
      </c>
      <c r="D769">
        <f t="shared" si="19"/>
        <v>2</v>
      </c>
      <c r="J769" s="159">
        <v>2.2881944444446E-3</v>
      </c>
      <c r="K769" s="1">
        <v>53</v>
      </c>
      <c r="L769" s="160"/>
    </row>
    <row r="770" spans="3:12" x14ac:dyDescent="0.25">
      <c r="C770" s="159">
        <v>2.0810185185185098E-3</v>
      </c>
      <c r="D770">
        <f t="shared" si="19"/>
        <v>2</v>
      </c>
      <c r="J770" s="159">
        <v>2.2893518518520102E-3</v>
      </c>
      <c r="K770" s="1">
        <v>53</v>
      </c>
      <c r="L770" s="160"/>
    </row>
    <row r="771" spans="3:12" x14ac:dyDescent="0.25">
      <c r="C771" s="159">
        <v>2.08217592592592E-3</v>
      </c>
      <c r="D771">
        <f t="shared" ref="D771:D772" si="20">VLOOKUP(C771,$A$2:$B$151,2)</f>
        <v>2</v>
      </c>
      <c r="J771" s="159">
        <v>2.29050925925942E-3</v>
      </c>
      <c r="K771" s="1">
        <v>53</v>
      </c>
      <c r="L771" s="160"/>
    </row>
    <row r="772" spans="3:12" x14ac:dyDescent="0.25">
      <c r="C772" s="159">
        <v>2.0833333333333298E-3</v>
      </c>
      <c r="D772">
        <f t="shared" si="20"/>
        <v>1</v>
      </c>
      <c r="J772" s="159">
        <v>2.2916666666668302E-3</v>
      </c>
      <c r="K772" s="1">
        <v>53</v>
      </c>
      <c r="L772" s="160"/>
    </row>
    <row r="773" spans="3:12" x14ac:dyDescent="0.25">
      <c r="C773" s="160"/>
      <c r="J773" s="159">
        <v>2.29282407407424E-3</v>
      </c>
      <c r="K773" s="1">
        <v>53</v>
      </c>
      <c r="L773" s="160"/>
    </row>
    <row r="774" spans="3:12" x14ac:dyDescent="0.25">
      <c r="C774" s="160"/>
      <c r="J774" s="159">
        <v>2.2939814814816402E-3</v>
      </c>
      <c r="K774" s="1">
        <v>53</v>
      </c>
      <c r="L774" s="160"/>
    </row>
    <row r="775" spans="3:12" x14ac:dyDescent="0.25">
      <c r="C775" s="160"/>
      <c r="J775" s="159">
        <v>2.29513888888905E-3</v>
      </c>
      <c r="K775" s="1">
        <v>53</v>
      </c>
      <c r="L775" s="160"/>
    </row>
    <row r="776" spans="3:12" x14ac:dyDescent="0.25">
      <c r="C776" s="160"/>
      <c r="J776" s="159">
        <v>2.2962962962964602E-3</v>
      </c>
      <c r="K776" s="1">
        <v>53</v>
      </c>
      <c r="L776" s="160"/>
    </row>
    <row r="777" spans="3:12" x14ac:dyDescent="0.25">
      <c r="C777" s="160"/>
      <c r="J777" s="159">
        <v>2.29745370370387E-3</v>
      </c>
      <c r="K777" s="1">
        <v>52</v>
      </c>
      <c r="L777" s="160"/>
    </row>
    <row r="778" spans="3:12" x14ac:dyDescent="0.25">
      <c r="C778" s="160"/>
      <c r="J778" s="159">
        <v>2.2986111111112698E-3</v>
      </c>
      <c r="K778" s="1">
        <v>52</v>
      </c>
      <c r="L778" s="160"/>
    </row>
    <row r="779" spans="3:12" x14ac:dyDescent="0.25">
      <c r="C779" s="160"/>
      <c r="J779" s="159">
        <v>2.29976851851868E-3</v>
      </c>
      <c r="K779" s="1">
        <v>52</v>
      </c>
      <c r="L779" s="160"/>
    </row>
    <row r="780" spans="3:12" x14ac:dyDescent="0.25">
      <c r="C780" s="160"/>
      <c r="J780" s="159">
        <v>2.3009259259260898E-3</v>
      </c>
      <c r="K780" s="1">
        <v>52</v>
      </c>
      <c r="L780" s="160"/>
    </row>
    <row r="781" spans="3:12" x14ac:dyDescent="0.25">
      <c r="C781" s="160"/>
      <c r="J781" s="159">
        <v>2.3020833333335E-3</v>
      </c>
      <c r="K781" s="1">
        <v>52</v>
      </c>
      <c r="L781" s="160"/>
    </row>
    <row r="782" spans="3:12" x14ac:dyDescent="0.25">
      <c r="C782" s="160"/>
      <c r="J782" s="159">
        <v>2.3032407407408998E-3</v>
      </c>
      <c r="K782" s="1">
        <v>52</v>
      </c>
      <c r="L782" s="160"/>
    </row>
    <row r="783" spans="3:12" x14ac:dyDescent="0.25">
      <c r="C783" s="160"/>
      <c r="J783" s="159">
        <v>2.3043981481483101E-3</v>
      </c>
      <c r="K783" s="1">
        <v>52</v>
      </c>
      <c r="L783" s="160"/>
    </row>
    <row r="784" spans="3:12" x14ac:dyDescent="0.25">
      <c r="C784" s="160"/>
      <c r="J784" s="159">
        <v>2.3055555555557198E-3</v>
      </c>
      <c r="K784" s="1">
        <v>52</v>
      </c>
      <c r="L784" s="160"/>
    </row>
    <row r="785" spans="3:12" x14ac:dyDescent="0.25">
      <c r="C785" s="160"/>
      <c r="J785" s="159">
        <v>2.3067129629631301E-3</v>
      </c>
      <c r="K785" s="1">
        <v>51</v>
      </c>
      <c r="L785" s="160"/>
    </row>
    <row r="786" spans="3:12" x14ac:dyDescent="0.25">
      <c r="C786" s="160"/>
      <c r="J786" s="159">
        <v>2.3078703703705399E-3</v>
      </c>
      <c r="K786" s="1">
        <v>51</v>
      </c>
      <c r="L786" s="160"/>
    </row>
    <row r="787" spans="3:12" x14ac:dyDescent="0.25">
      <c r="C787" s="160"/>
      <c r="J787" s="159">
        <v>2.3090277777779401E-3</v>
      </c>
      <c r="K787" s="1">
        <v>51</v>
      </c>
      <c r="L787" s="160"/>
    </row>
    <row r="788" spans="3:12" x14ac:dyDescent="0.25">
      <c r="J788" s="159">
        <v>2.3101851851853499E-3</v>
      </c>
      <c r="K788" s="1">
        <v>51</v>
      </c>
      <c r="L788" s="160"/>
    </row>
    <row r="789" spans="3:12" x14ac:dyDescent="0.25">
      <c r="J789" s="159">
        <v>2.3113425925927601E-3</v>
      </c>
      <c r="K789" s="1">
        <v>51</v>
      </c>
      <c r="L789" s="160"/>
    </row>
    <row r="790" spans="3:12" x14ac:dyDescent="0.25">
      <c r="J790" s="159">
        <v>2.3125000000001699E-3</v>
      </c>
      <c r="K790" s="1">
        <v>51</v>
      </c>
      <c r="L790" s="160"/>
    </row>
    <row r="791" spans="3:12" x14ac:dyDescent="0.25">
      <c r="J791" s="159">
        <v>2.3136574074075701E-3</v>
      </c>
      <c r="K791" s="1">
        <v>51</v>
      </c>
      <c r="L791" s="160"/>
    </row>
    <row r="792" spans="3:12" x14ac:dyDescent="0.25">
      <c r="J792" s="159">
        <v>2.3148148148149799E-3</v>
      </c>
      <c r="K792" s="1">
        <v>51</v>
      </c>
      <c r="L792" s="160"/>
    </row>
    <row r="793" spans="3:12" x14ac:dyDescent="0.25">
      <c r="J793" s="159">
        <v>2.3159722222223901E-3</v>
      </c>
      <c r="K793" s="1">
        <v>50</v>
      </c>
      <c r="L793" s="160"/>
    </row>
    <row r="794" spans="3:12" x14ac:dyDescent="0.25">
      <c r="J794" s="159">
        <v>2.3171296296297999E-3</v>
      </c>
      <c r="K794" s="1">
        <v>50</v>
      </c>
      <c r="L794" s="160"/>
    </row>
    <row r="795" spans="3:12" x14ac:dyDescent="0.25">
      <c r="J795" s="159">
        <v>2.3182870370372002E-3</v>
      </c>
      <c r="K795" s="1">
        <v>50</v>
      </c>
      <c r="L795" s="160"/>
    </row>
    <row r="796" spans="3:12" x14ac:dyDescent="0.25">
      <c r="J796" s="159">
        <v>2.31944444444461E-3</v>
      </c>
      <c r="K796" s="1">
        <v>50</v>
      </c>
      <c r="L796" s="160"/>
    </row>
    <row r="797" spans="3:12" x14ac:dyDescent="0.25">
      <c r="J797" s="159">
        <v>2.3206018518520202E-3</v>
      </c>
      <c r="K797" s="1">
        <v>50</v>
      </c>
      <c r="L797" s="160"/>
    </row>
    <row r="798" spans="3:12" x14ac:dyDescent="0.25">
      <c r="J798" s="159">
        <v>2.32175925925943E-3</v>
      </c>
      <c r="K798" s="1">
        <v>50</v>
      </c>
      <c r="L798" s="160"/>
    </row>
    <row r="799" spans="3:12" x14ac:dyDescent="0.25">
      <c r="J799" s="159">
        <v>2.3229166666668302E-3</v>
      </c>
      <c r="K799" s="1">
        <v>50</v>
      </c>
      <c r="L799" s="160"/>
    </row>
    <row r="800" spans="3:12" x14ac:dyDescent="0.25">
      <c r="J800" s="159">
        <v>2.32407407407424E-3</v>
      </c>
      <c r="K800" s="1">
        <v>50</v>
      </c>
      <c r="L800" s="160"/>
    </row>
    <row r="801" spans="10:12" x14ac:dyDescent="0.25">
      <c r="J801" s="159">
        <v>2.3252314814816502E-3</v>
      </c>
      <c r="K801" s="1">
        <v>49</v>
      </c>
      <c r="L801" s="160"/>
    </row>
    <row r="802" spans="10:12" x14ac:dyDescent="0.25">
      <c r="J802" s="159">
        <v>2.32638888888906E-3</v>
      </c>
      <c r="K802" s="1">
        <v>49</v>
      </c>
      <c r="L802" s="160"/>
    </row>
    <row r="803" spans="10:12" x14ac:dyDescent="0.25">
      <c r="J803" s="159">
        <v>2.3275462962964598E-3</v>
      </c>
      <c r="K803" s="1">
        <v>49</v>
      </c>
      <c r="L803" s="160"/>
    </row>
    <row r="804" spans="10:12" x14ac:dyDescent="0.25">
      <c r="J804" s="159">
        <v>2.32870370370387E-3</v>
      </c>
      <c r="K804" s="1">
        <v>49</v>
      </c>
      <c r="L804" s="160"/>
    </row>
    <row r="805" spans="10:12" x14ac:dyDescent="0.25">
      <c r="J805" s="159">
        <v>2.3298611111112798E-3</v>
      </c>
      <c r="K805" s="1">
        <v>49</v>
      </c>
      <c r="L805" s="160"/>
    </row>
    <row r="806" spans="10:12" x14ac:dyDescent="0.25">
      <c r="J806" s="159">
        <v>2.33101851851869E-3</v>
      </c>
      <c r="K806" s="1">
        <v>49</v>
      </c>
      <c r="L806" s="160"/>
    </row>
    <row r="807" spans="10:12" x14ac:dyDescent="0.25">
      <c r="J807" s="159">
        <v>2.3321759259260998E-3</v>
      </c>
      <c r="K807" s="1">
        <v>49</v>
      </c>
      <c r="L807" s="160"/>
    </row>
    <row r="808" spans="10:12" x14ac:dyDescent="0.25">
      <c r="J808" s="159">
        <v>2.3333333333335001E-3</v>
      </c>
      <c r="K808" s="1">
        <v>49</v>
      </c>
      <c r="L808" s="160"/>
    </row>
    <row r="809" spans="10:12" x14ac:dyDescent="0.25">
      <c r="J809" s="159">
        <v>2.3344907407409098E-3</v>
      </c>
      <c r="K809" s="1">
        <v>48</v>
      </c>
      <c r="L809" s="160"/>
    </row>
    <row r="810" spans="10:12" x14ac:dyDescent="0.25">
      <c r="J810" s="159">
        <v>2.3356481481483201E-3</v>
      </c>
      <c r="K810" s="1">
        <v>48</v>
      </c>
      <c r="L810" s="160"/>
    </row>
    <row r="811" spans="10:12" x14ac:dyDescent="0.25">
      <c r="J811" s="159">
        <v>2.3368055555557299E-3</v>
      </c>
      <c r="K811" s="1">
        <v>48</v>
      </c>
      <c r="L811" s="160"/>
    </row>
    <row r="812" spans="10:12" x14ac:dyDescent="0.25">
      <c r="J812" s="159">
        <v>2.3379629629631301E-3</v>
      </c>
      <c r="K812" s="1">
        <v>48</v>
      </c>
      <c r="L812" s="160"/>
    </row>
    <row r="813" spans="10:12" x14ac:dyDescent="0.25">
      <c r="J813" s="159">
        <v>2.3391203703705399E-3</v>
      </c>
      <c r="K813" s="1">
        <v>48</v>
      </c>
      <c r="L813" s="160"/>
    </row>
    <row r="814" spans="10:12" x14ac:dyDescent="0.25">
      <c r="J814" s="159">
        <v>2.3402777777779501E-3</v>
      </c>
      <c r="K814" s="1">
        <v>48</v>
      </c>
      <c r="L814" s="160"/>
    </row>
    <row r="815" spans="10:12" x14ac:dyDescent="0.25">
      <c r="J815" s="159">
        <v>2.3414351851853599E-3</v>
      </c>
      <c r="K815" s="1">
        <v>48</v>
      </c>
      <c r="L815" s="160"/>
    </row>
    <row r="816" spans="10:12" x14ac:dyDescent="0.25">
      <c r="J816" s="159">
        <v>2.3425925925927601E-3</v>
      </c>
      <c r="K816" s="1">
        <v>48</v>
      </c>
      <c r="L816" s="160"/>
    </row>
    <row r="817" spans="10:12" x14ac:dyDescent="0.25">
      <c r="J817" s="159">
        <v>2.3437500000001699E-3</v>
      </c>
      <c r="K817" s="1">
        <v>47</v>
      </c>
      <c r="L817" s="160"/>
    </row>
    <row r="818" spans="10:12" x14ac:dyDescent="0.25">
      <c r="J818" s="159">
        <v>2.3449074074075801E-3</v>
      </c>
      <c r="K818" s="1">
        <v>47</v>
      </c>
      <c r="L818" s="160"/>
    </row>
    <row r="819" spans="10:12" x14ac:dyDescent="0.25">
      <c r="J819" s="159">
        <v>2.3460648148149899E-3</v>
      </c>
      <c r="K819" s="1">
        <v>47</v>
      </c>
      <c r="L819" s="160"/>
    </row>
    <row r="820" spans="10:12" x14ac:dyDescent="0.25">
      <c r="J820" s="159">
        <v>2.3472222222223902E-3</v>
      </c>
      <c r="K820" s="1">
        <v>47</v>
      </c>
      <c r="L820" s="160"/>
    </row>
    <row r="821" spans="10:12" x14ac:dyDescent="0.25">
      <c r="J821" s="159">
        <v>2.3483796296298E-3</v>
      </c>
      <c r="K821" s="1">
        <v>47</v>
      </c>
      <c r="L821" s="160"/>
    </row>
    <row r="822" spans="10:12" x14ac:dyDescent="0.25">
      <c r="J822" s="159">
        <v>2.3495370370372102E-3</v>
      </c>
      <c r="K822" s="1">
        <v>47</v>
      </c>
      <c r="L822" s="160"/>
    </row>
    <row r="823" spans="10:12" x14ac:dyDescent="0.25">
      <c r="J823" s="159">
        <v>2.35069444444462E-3</v>
      </c>
      <c r="K823" s="1">
        <v>47</v>
      </c>
      <c r="L823" s="160"/>
    </row>
    <row r="824" spans="10:12" x14ac:dyDescent="0.25">
      <c r="J824" s="159">
        <v>2.3518518518520202E-3</v>
      </c>
      <c r="K824" s="1">
        <v>47</v>
      </c>
      <c r="L824" s="160"/>
    </row>
    <row r="825" spans="10:12" x14ac:dyDescent="0.25">
      <c r="J825" s="159">
        <v>2.35300925925943E-3</v>
      </c>
      <c r="K825" s="1">
        <v>46</v>
      </c>
      <c r="L825" s="160"/>
    </row>
    <row r="826" spans="10:12" x14ac:dyDescent="0.25">
      <c r="J826" s="159">
        <v>2.3541666666668402E-3</v>
      </c>
      <c r="K826" s="1">
        <v>46</v>
      </c>
      <c r="L826" s="160"/>
    </row>
    <row r="827" spans="10:12" x14ac:dyDescent="0.25">
      <c r="J827" s="159">
        <v>2.35532407407425E-3</v>
      </c>
      <c r="K827" s="1">
        <v>46</v>
      </c>
      <c r="L827" s="160"/>
    </row>
    <row r="828" spans="10:12" x14ac:dyDescent="0.25">
      <c r="J828" s="159">
        <v>2.3564814814816602E-3</v>
      </c>
      <c r="K828" s="1">
        <v>46</v>
      </c>
      <c r="L828" s="160"/>
    </row>
    <row r="829" spans="10:12" x14ac:dyDescent="0.25">
      <c r="J829" s="159">
        <v>2.35763888888906E-3</v>
      </c>
      <c r="K829" s="1">
        <v>46</v>
      </c>
      <c r="L829" s="160"/>
    </row>
    <row r="830" spans="10:12" x14ac:dyDescent="0.25">
      <c r="J830" s="159">
        <v>2.3587962962964698E-3</v>
      </c>
      <c r="K830" s="1">
        <v>46</v>
      </c>
      <c r="L830" s="160"/>
    </row>
    <row r="831" spans="10:12" x14ac:dyDescent="0.25">
      <c r="J831" s="159">
        <v>2.35995370370388E-3</v>
      </c>
      <c r="K831" s="1">
        <v>46</v>
      </c>
      <c r="L831" s="160"/>
    </row>
    <row r="832" spans="10:12" x14ac:dyDescent="0.25">
      <c r="J832" s="159">
        <v>2.3611111111112898E-3</v>
      </c>
      <c r="K832" s="1">
        <v>46</v>
      </c>
      <c r="L832" s="160"/>
    </row>
    <row r="833" spans="10:12" x14ac:dyDescent="0.25">
      <c r="J833" s="159">
        <v>2.3622685185186901E-3</v>
      </c>
      <c r="K833" s="1">
        <v>45</v>
      </c>
      <c r="L833" s="160"/>
    </row>
    <row r="834" spans="10:12" x14ac:dyDescent="0.25">
      <c r="J834" s="159">
        <v>2.3634259259260998E-3</v>
      </c>
      <c r="K834" s="1">
        <v>45</v>
      </c>
      <c r="L834" s="160"/>
    </row>
    <row r="835" spans="10:12" x14ac:dyDescent="0.25">
      <c r="J835" s="159">
        <v>2.3645833333335101E-3</v>
      </c>
      <c r="K835" s="1">
        <v>45</v>
      </c>
      <c r="L835" s="160"/>
    </row>
    <row r="836" spans="10:12" x14ac:dyDescent="0.25">
      <c r="J836" s="159">
        <v>2.3657407407409198E-3</v>
      </c>
      <c r="K836" s="1">
        <v>45</v>
      </c>
      <c r="L836" s="160"/>
    </row>
    <row r="837" spans="10:12" x14ac:dyDescent="0.25">
      <c r="J837" s="159">
        <v>2.3668981481483201E-3</v>
      </c>
      <c r="K837" s="1">
        <v>45</v>
      </c>
      <c r="L837" s="160"/>
    </row>
    <row r="838" spans="10:12" x14ac:dyDescent="0.25">
      <c r="J838" s="159">
        <v>2.3680555555557299E-3</v>
      </c>
      <c r="K838" s="1">
        <v>45</v>
      </c>
      <c r="L838" s="160"/>
    </row>
    <row r="839" spans="10:12" x14ac:dyDescent="0.25">
      <c r="J839" s="159">
        <v>2.3692129629631401E-3</v>
      </c>
      <c r="K839" s="1">
        <v>45</v>
      </c>
      <c r="L839" s="160"/>
    </row>
    <row r="840" spans="10:12" x14ac:dyDescent="0.25">
      <c r="J840" s="159">
        <v>2.3703703703705499E-3</v>
      </c>
      <c r="K840" s="1">
        <v>45</v>
      </c>
      <c r="L840" s="160"/>
    </row>
    <row r="841" spans="10:12" x14ac:dyDescent="0.25">
      <c r="J841" s="159">
        <v>2.3715277777779501E-3</v>
      </c>
      <c r="K841" s="1">
        <v>44</v>
      </c>
      <c r="L841" s="160"/>
    </row>
    <row r="842" spans="10:12" x14ac:dyDescent="0.25">
      <c r="J842" s="159">
        <v>2.3726851851853599E-3</v>
      </c>
      <c r="K842" s="1">
        <v>44</v>
      </c>
      <c r="L842" s="160"/>
    </row>
    <row r="843" spans="10:12" x14ac:dyDescent="0.25">
      <c r="J843" s="159">
        <v>2.3738425925927701E-3</v>
      </c>
      <c r="K843" s="1">
        <v>44</v>
      </c>
      <c r="L843" s="160"/>
    </row>
    <row r="844" spans="10:12" x14ac:dyDescent="0.25">
      <c r="J844" s="159">
        <v>2.3750000000001799E-3</v>
      </c>
      <c r="K844" s="1">
        <v>44</v>
      </c>
      <c r="L844" s="160"/>
    </row>
    <row r="845" spans="10:12" x14ac:dyDescent="0.25">
      <c r="J845" s="159">
        <v>2.3761574074075802E-3</v>
      </c>
      <c r="K845" s="1">
        <v>44</v>
      </c>
      <c r="L845" s="160"/>
    </row>
    <row r="846" spans="10:12" x14ac:dyDescent="0.25">
      <c r="J846" s="159">
        <v>2.3773148148149899E-3</v>
      </c>
      <c r="K846" s="1">
        <v>44</v>
      </c>
      <c r="L846" s="160"/>
    </row>
    <row r="847" spans="10:12" x14ac:dyDescent="0.25">
      <c r="J847" s="159">
        <v>2.3784722222224002E-3</v>
      </c>
      <c r="K847" s="1">
        <v>44</v>
      </c>
      <c r="L847" s="160"/>
    </row>
    <row r="848" spans="10:12" x14ac:dyDescent="0.25">
      <c r="J848" s="159">
        <v>2.37962962962981E-3</v>
      </c>
      <c r="K848" s="1">
        <v>44</v>
      </c>
      <c r="L848" s="160"/>
    </row>
    <row r="849" spans="10:12" x14ac:dyDescent="0.25">
      <c r="J849" s="159">
        <v>2.3807870370372102E-3</v>
      </c>
      <c r="K849" s="1">
        <v>43</v>
      </c>
      <c r="L849" s="160"/>
    </row>
    <row r="850" spans="10:12" x14ac:dyDescent="0.25">
      <c r="J850" s="159">
        <v>2.38194444444462E-3</v>
      </c>
      <c r="K850" s="1">
        <v>43</v>
      </c>
      <c r="L850" s="160"/>
    </row>
    <row r="851" spans="10:12" x14ac:dyDescent="0.25">
      <c r="J851" s="159">
        <v>2.3831018518520302E-3</v>
      </c>
      <c r="K851" s="1">
        <v>43</v>
      </c>
      <c r="L851" s="160"/>
    </row>
    <row r="852" spans="10:12" x14ac:dyDescent="0.25">
      <c r="J852" s="159">
        <v>2.38425925925944E-3</v>
      </c>
      <c r="K852" s="1">
        <v>43</v>
      </c>
      <c r="L852" s="160"/>
    </row>
    <row r="853" spans="10:12" x14ac:dyDescent="0.25">
      <c r="J853" s="159">
        <v>2.3854166666668502E-3</v>
      </c>
      <c r="K853" s="1">
        <v>43</v>
      </c>
      <c r="L853" s="160"/>
    </row>
    <row r="854" spans="10:12" x14ac:dyDescent="0.25">
      <c r="J854" s="159">
        <v>2.38657407407425E-3</v>
      </c>
      <c r="K854" s="1">
        <v>43</v>
      </c>
      <c r="L854" s="160"/>
    </row>
    <row r="855" spans="10:12" x14ac:dyDescent="0.25">
      <c r="J855" s="159">
        <v>2.3877314814816598E-3</v>
      </c>
      <c r="K855" s="1">
        <v>43</v>
      </c>
      <c r="L855" s="160"/>
    </row>
    <row r="856" spans="10:12" x14ac:dyDescent="0.25">
      <c r="J856" s="159">
        <v>2.38888888888907E-3</v>
      </c>
      <c r="K856" s="1">
        <v>43</v>
      </c>
      <c r="L856" s="160"/>
    </row>
    <row r="857" spans="10:12" x14ac:dyDescent="0.25">
      <c r="J857" s="159">
        <v>2.3900462962964798E-3</v>
      </c>
      <c r="K857" s="1">
        <v>42</v>
      </c>
      <c r="L857" s="160"/>
    </row>
    <row r="858" spans="10:12" x14ac:dyDescent="0.25">
      <c r="J858" s="159">
        <v>2.3912037037038801E-3</v>
      </c>
      <c r="K858" s="1">
        <v>42</v>
      </c>
      <c r="L858" s="160"/>
    </row>
    <row r="859" spans="10:12" x14ac:dyDescent="0.25">
      <c r="J859" s="159">
        <v>2.3923611111112898E-3</v>
      </c>
      <c r="K859" s="1">
        <v>42</v>
      </c>
      <c r="L859" s="160"/>
    </row>
    <row r="860" spans="10:12" x14ac:dyDescent="0.25">
      <c r="J860" s="159">
        <v>2.3935185185187001E-3</v>
      </c>
      <c r="K860" s="1">
        <v>42</v>
      </c>
      <c r="L860" s="160"/>
    </row>
    <row r="861" spans="10:12" x14ac:dyDescent="0.25">
      <c r="J861" s="159">
        <v>2.3946759259261098E-3</v>
      </c>
      <c r="K861" s="1">
        <v>42</v>
      </c>
      <c r="L861" s="160"/>
    </row>
    <row r="862" spans="10:12" x14ac:dyDescent="0.25">
      <c r="J862" s="159">
        <v>2.3958333333335101E-3</v>
      </c>
      <c r="K862" s="1">
        <v>42</v>
      </c>
      <c r="L862" s="160"/>
    </row>
    <row r="863" spans="10:12" x14ac:dyDescent="0.25">
      <c r="J863" s="159">
        <v>2.3969907407409199E-3</v>
      </c>
      <c r="K863" s="1">
        <v>42</v>
      </c>
      <c r="L863" s="160"/>
    </row>
    <row r="864" spans="10:12" x14ac:dyDescent="0.25">
      <c r="J864" s="159">
        <v>2.3981481481483301E-3</v>
      </c>
      <c r="K864" s="1">
        <v>42</v>
      </c>
      <c r="L864" s="160"/>
    </row>
    <row r="865" spans="10:12" x14ac:dyDescent="0.25">
      <c r="J865" s="159">
        <v>2.3993055555557399E-3</v>
      </c>
      <c r="K865" s="1">
        <v>41</v>
      </c>
      <c r="L865" s="160"/>
    </row>
    <row r="866" spans="10:12" x14ac:dyDescent="0.25">
      <c r="J866" s="159">
        <v>2.4004629629631401E-3</v>
      </c>
      <c r="K866" s="1">
        <v>41</v>
      </c>
      <c r="L866" s="160"/>
    </row>
    <row r="867" spans="10:12" x14ac:dyDescent="0.25">
      <c r="J867" s="159">
        <v>2.4016203703705499E-3</v>
      </c>
      <c r="K867" s="1">
        <v>41</v>
      </c>
      <c r="L867" s="160"/>
    </row>
    <row r="868" spans="10:12" x14ac:dyDescent="0.25">
      <c r="J868" s="159">
        <v>2.4027777777779601E-3</v>
      </c>
      <c r="K868" s="1">
        <v>41</v>
      </c>
      <c r="L868" s="160"/>
    </row>
    <row r="869" spans="10:12" x14ac:dyDescent="0.25">
      <c r="J869" s="159">
        <v>2.4039351851853599E-3</v>
      </c>
      <c r="K869" s="1">
        <v>41</v>
      </c>
      <c r="L869" s="160"/>
    </row>
    <row r="870" spans="10:12" x14ac:dyDescent="0.25">
      <c r="J870" s="159">
        <v>2.4050925925927702E-3</v>
      </c>
      <c r="K870" s="1">
        <v>41</v>
      </c>
      <c r="L870" s="160"/>
    </row>
    <row r="871" spans="10:12" x14ac:dyDescent="0.25">
      <c r="J871" s="159">
        <v>2.4062500000001799E-3</v>
      </c>
      <c r="K871" s="1">
        <v>41</v>
      </c>
      <c r="L871" s="160"/>
    </row>
    <row r="872" spans="10:12" x14ac:dyDescent="0.25">
      <c r="J872" s="159">
        <v>2.4074074074075902E-3</v>
      </c>
      <c r="K872" s="1">
        <v>41</v>
      </c>
      <c r="L872" s="160"/>
    </row>
    <row r="873" spans="10:12" x14ac:dyDescent="0.25">
      <c r="J873" s="159">
        <v>2.40856481481499E-3</v>
      </c>
      <c r="K873" s="1">
        <v>40</v>
      </c>
      <c r="L873" s="160"/>
    </row>
    <row r="874" spans="10:12" x14ac:dyDescent="0.25">
      <c r="J874" s="159">
        <v>2.4097222222224002E-3</v>
      </c>
      <c r="K874" s="1">
        <v>40</v>
      </c>
      <c r="L874" s="160"/>
    </row>
    <row r="875" spans="10:12" x14ac:dyDescent="0.25">
      <c r="J875" s="159">
        <v>2.41087962962981E-3</v>
      </c>
      <c r="K875" s="1">
        <v>40</v>
      </c>
      <c r="L875" s="160"/>
    </row>
    <row r="876" spans="10:12" x14ac:dyDescent="0.25">
      <c r="J876" s="159">
        <v>2.4120370370372202E-3</v>
      </c>
      <c r="K876" s="1">
        <v>40</v>
      </c>
      <c r="L876" s="160"/>
    </row>
    <row r="877" spans="10:12" x14ac:dyDescent="0.25">
      <c r="J877" s="159">
        <v>2.41319444444463E-3</v>
      </c>
      <c r="K877" s="1">
        <v>40</v>
      </c>
      <c r="L877" s="160"/>
    </row>
    <row r="878" spans="10:12" x14ac:dyDescent="0.25">
      <c r="J878" s="159">
        <v>2.4143518518520298E-3</v>
      </c>
      <c r="K878" s="1">
        <v>40</v>
      </c>
      <c r="L878" s="160"/>
    </row>
    <row r="879" spans="10:12" x14ac:dyDescent="0.25">
      <c r="J879" s="159">
        <v>2.41550925925944E-3</v>
      </c>
      <c r="K879" s="1">
        <v>40</v>
      </c>
      <c r="L879" s="160"/>
    </row>
    <row r="880" spans="10:12" x14ac:dyDescent="0.25">
      <c r="J880" s="159">
        <v>2.4166666666668498E-3</v>
      </c>
      <c r="K880" s="1">
        <v>40</v>
      </c>
      <c r="L880" s="160"/>
    </row>
    <row r="881" spans="10:12" x14ac:dyDescent="0.25">
      <c r="J881" s="159">
        <v>2.41782407407426E-3</v>
      </c>
      <c r="K881" s="1">
        <v>39</v>
      </c>
      <c r="L881" s="160"/>
    </row>
    <row r="882" spans="10:12" x14ac:dyDescent="0.25">
      <c r="J882" s="159">
        <v>2.4189814814816598E-3</v>
      </c>
      <c r="K882" s="1">
        <v>39</v>
      </c>
      <c r="L882" s="160"/>
    </row>
    <row r="883" spans="10:12" x14ac:dyDescent="0.25">
      <c r="J883" s="159">
        <v>2.4201388888890701E-3</v>
      </c>
      <c r="K883" s="1">
        <v>39</v>
      </c>
      <c r="L883" s="160"/>
    </row>
    <row r="884" spans="10:12" x14ac:dyDescent="0.25">
      <c r="J884" s="159">
        <v>2.4212962962964798E-3</v>
      </c>
      <c r="K884" s="1">
        <v>39</v>
      </c>
      <c r="L884" s="160"/>
    </row>
    <row r="885" spans="10:12" x14ac:dyDescent="0.25">
      <c r="J885" s="159">
        <v>2.4224537037038901E-3</v>
      </c>
      <c r="K885" s="1">
        <v>39</v>
      </c>
      <c r="L885" s="160"/>
    </row>
    <row r="886" spans="10:12" x14ac:dyDescent="0.25">
      <c r="J886" s="159">
        <v>2.4236111111112899E-3</v>
      </c>
      <c r="K886" s="1">
        <v>39</v>
      </c>
      <c r="L886" s="160"/>
    </row>
    <row r="887" spans="10:12" x14ac:dyDescent="0.25">
      <c r="J887" s="159">
        <v>2.4247685185187001E-3</v>
      </c>
      <c r="K887" s="1">
        <v>39</v>
      </c>
      <c r="L887" s="160"/>
    </row>
    <row r="888" spans="10:12" x14ac:dyDescent="0.25">
      <c r="J888" s="159">
        <v>2.4259259259261099E-3</v>
      </c>
      <c r="K888" s="1">
        <v>39</v>
      </c>
      <c r="L888" s="160"/>
    </row>
    <row r="889" spans="10:12" x14ac:dyDescent="0.25">
      <c r="J889" s="159">
        <v>2.4270833333335201E-3</v>
      </c>
      <c r="K889" s="1">
        <v>38</v>
      </c>
      <c r="L889" s="160"/>
    </row>
    <row r="890" spans="10:12" x14ac:dyDescent="0.25">
      <c r="J890" s="159">
        <v>2.4282407407409199E-3</v>
      </c>
      <c r="K890" s="1">
        <v>38</v>
      </c>
      <c r="L890" s="160"/>
    </row>
    <row r="891" spans="10:12" x14ac:dyDescent="0.25">
      <c r="J891" s="159">
        <v>2.4293981481483301E-3</v>
      </c>
      <c r="K891" s="1">
        <v>38</v>
      </c>
      <c r="L891" s="160"/>
    </row>
    <row r="892" spans="10:12" x14ac:dyDescent="0.25">
      <c r="J892" s="159">
        <v>2.4305555555557399E-3</v>
      </c>
      <c r="K892" s="1">
        <v>38</v>
      </c>
      <c r="L892" s="160"/>
    </row>
    <row r="893" spans="10:12" x14ac:dyDescent="0.25">
      <c r="J893" s="159">
        <v>2.4317129629631501E-3</v>
      </c>
      <c r="K893" s="1">
        <v>38</v>
      </c>
      <c r="L893" s="160"/>
    </row>
    <row r="894" spans="10:12" x14ac:dyDescent="0.25">
      <c r="J894" s="159">
        <v>2.4328703703705499E-3</v>
      </c>
      <c r="K894" s="1">
        <v>38</v>
      </c>
      <c r="L894" s="160"/>
    </row>
    <row r="895" spans="10:12" x14ac:dyDescent="0.25">
      <c r="J895" s="159">
        <v>2.4340277777779602E-3</v>
      </c>
      <c r="K895" s="1">
        <v>38</v>
      </c>
      <c r="L895" s="160"/>
    </row>
    <row r="896" spans="10:12" x14ac:dyDescent="0.25">
      <c r="J896" s="159">
        <v>2.4351851851853699E-3</v>
      </c>
      <c r="K896" s="1">
        <v>38</v>
      </c>
      <c r="L896" s="160"/>
    </row>
    <row r="897" spans="10:12" x14ac:dyDescent="0.25">
      <c r="J897" s="159">
        <v>2.4363425925927802E-3</v>
      </c>
      <c r="K897" s="1">
        <v>37</v>
      </c>
      <c r="L897" s="160"/>
    </row>
    <row r="898" spans="10:12" x14ac:dyDescent="0.25">
      <c r="J898" s="159">
        <v>2.4375000000001899E-3</v>
      </c>
      <c r="K898" s="1">
        <v>37</v>
      </c>
      <c r="L898" s="160"/>
    </row>
    <row r="899" spans="10:12" x14ac:dyDescent="0.25">
      <c r="J899" s="159">
        <v>2.4386574074075902E-3</v>
      </c>
      <c r="K899" s="1">
        <v>37</v>
      </c>
      <c r="L899" s="160"/>
    </row>
    <row r="900" spans="10:12" x14ac:dyDescent="0.25">
      <c r="J900" s="159">
        <v>2.439814814815E-3</v>
      </c>
      <c r="K900" s="1">
        <v>37</v>
      </c>
      <c r="L900" s="160"/>
    </row>
    <row r="901" spans="10:12" x14ac:dyDescent="0.25">
      <c r="J901" s="159">
        <v>2.4409722222224102E-3</v>
      </c>
      <c r="K901" s="1">
        <v>37</v>
      </c>
      <c r="L901" s="160"/>
    </row>
    <row r="902" spans="10:12" x14ac:dyDescent="0.25">
      <c r="J902" s="159">
        <v>2.44212962962982E-3</v>
      </c>
      <c r="K902" s="1">
        <v>37</v>
      </c>
      <c r="L902" s="160"/>
    </row>
    <row r="903" spans="10:12" x14ac:dyDescent="0.25">
      <c r="J903" s="159">
        <v>2.4432870370372198E-3</v>
      </c>
      <c r="K903" s="1">
        <v>37</v>
      </c>
      <c r="L903" s="160"/>
    </row>
    <row r="904" spans="10:12" x14ac:dyDescent="0.25">
      <c r="J904" s="159">
        <v>2.44444444444463E-3</v>
      </c>
      <c r="K904" s="1">
        <v>37</v>
      </c>
      <c r="L904" s="160"/>
    </row>
    <row r="905" spans="10:12" x14ac:dyDescent="0.25">
      <c r="J905" s="159">
        <v>2.4456018518520398E-3</v>
      </c>
      <c r="K905" s="1">
        <v>36</v>
      </c>
      <c r="L905" s="160"/>
    </row>
    <row r="906" spans="10:12" x14ac:dyDescent="0.25">
      <c r="J906" s="159">
        <v>2.44675925925945E-3</v>
      </c>
      <c r="K906" s="1">
        <v>36</v>
      </c>
      <c r="L906" s="160"/>
    </row>
    <row r="907" spans="10:12" x14ac:dyDescent="0.25">
      <c r="J907" s="159">
        <v>2.4479166666668498E-3</v>
      </c>
      <c r="K907" s="1">
        <v>36</v>
      </c>
      <c r="L907" s="160"/>
    </row>
    <row r="908" spans="10:12" x14ac:dyDescent="0.25">
      <c r="J908" s="159">
        <v>2.44907407407426E-3</v>
      </c>
      <c r="K908" s="1">
        <v>36</v>
      </c>
      <c r="L908" s="160"/>
    </row>
    <row r="909" spans="10:12" x14ac:dyDescent="0.25">
      <c r="J909" s="159">
        <v>2.4502314814816698E-3</v>
      </c>
      <c r="K909" s="1">
        <v>36</v>
      </c>
      <c r="L909" s="160"/>
    </row>
    <row r="910" spans="10:12" x14ac:dyDescent="0.25">
      <c r="J910" s="159">
        <v>2.4513888888890801E-3</v>
      </c>
      <c r="K910" s="1">
        <v>36</v>
      </c>
      <c r="L910" s="160"/>
    </row>
    <row r="911" spans="10:12" x14ac:dyDescent="0.25">
      <c r="J911" s="159">
        <v>2.4525462962964799E-3</v>
      </c>
      <c r="K911" s="1">
        <v>36</v>
      </c>
      <c r="L911" s="160"/>
    </row>
    <row r="912" spans="10:12" x14ac:dyDescent="0.25">
      <c r="J912" s="159">
        <v>2.4537037037038901E-3</v>
      </c>
      <c r="K912" s="1">
        <v>36</v>
      </c>
      <c r="L912" s="160"/>
    </row>
    <row r="913" spans="10:12" x14ac:dyDescent="0.25">
      <c r="J913" s="159">
        <v>2.4548611111112999E-3</v>
      </c>
      <c r="K913" s="1">
        <v>35</v>
      </c>
      <c r="L913" s="160"/>
    </row>
    <row r="914" spans="10:12" x14ac:dyDescent="0.25">
      <c r="J914" s="159">
        <v>2.4560185185187101E-3</v>
      </c>
      <c r="K914" s="1">
        <v>35</v>
      </c>
      <c r="L914" s="160"/>
    </row>
    <row r="915" spans="10:12" x14ac:dyDescent="0.25">
      <c r="J915" s="159">
        <v>2.4571759259261099E-3</v>
      </c>
      <c r="K915" s="1">
        <v>35</v>
      </c>
      <c r="L915" s="160"/>
    </row>
    <row r="916" spans="10:12" x14ac:dyDescent="0.25">
      <c r="J916" s="159">
        <v>2.4583333333335201E-3</v>
      </c>
      <c r="K916" s="1">
        <v>35</v>
      </c>
      <c r="L916" s="160"/>
    </row>
    <row r="917" spans="10:12" x14ac:dyDescent="0.25">
      <c r="J917" s="159">
        <v>2.4594907407409299E-3</v>
      </c>
      <c r="K917" s="1">
        <v>35</v>
      </c>
      <c r="L917" s="160"/>
    </row>
    <row r="918" spans="10:12" x14ac:dyDescent="0.25">
      <c r="J918" s="159">
        <v>2.4606481481483401E-3</v>
      </c>
      <c r="K918" s="1">
        <v>35</v>
      </c>
      <c r="L918" s="160"/>
    </row>
    <row r="919" spans="10:12" x14ac:dyDescent="0.25">
      <c r="J919" s="159">
        <v>2.4618055555557499E-3</v>
      </c>
      <c r="K919" s="1">
        <v>35</v>
      </c>
      <c r="L919" s="160"/>
    </row>
    <row r="920" spans="10:12" x14ac:dyDescent="0.25">
      <c r="J920" s="159">
        <v>2.4629629629631502E-3</v>
      </c>
      <c r="K920" s="1">
        <v>35</v>
      </c>
      <c r="L920" s="160"/>
    </row>
    <row r="921" spans="10:12" x14ac:dyDescent="0.25">
      <c r="J921" s="159">
        <v>2.4641203703705599E-3</v>
      </c>
      <c r="K921" s="1">
        <v>34</v>
      </c>
      <c r="L921" s="160"/>
    </row>
    <row r="922" spans="10:12" x14ac:dyDescent="0.25">
      <c r="J922" s="159">
        <v>2.4652777777779702E-3</v>
      </c>
      <c r="K922" s="1">
        <v>34</v>
      </c>
      <c r="L922" s="160"/>
    </row>
    <row r="923" spans="10:12" x14ac:dyDescent="0.25">
      <c r="J923" s="159">
        <v>2.4664351851853799E-3</v>
      </c>
      <c r="K923" s="1">
        <v>34</v>
      </c>
      <c r="L923" s="160"/>
    </row>
    <row r="924" spans="10:12" x14ac:dyDescent="0.25">
      <c r="J924" s="159">
        <v>2.4675925925927802E-3</v>
      </c>
      <c r="K924" s="1">
        <v>34</v>
      </c>
      <c r="L924" s="160"/>
    </row>
    <row r="925" spans="10:12" x14ac:dyDescent="0.25">
      <c r="J925" s="159">
        <v>2.46875000000019E-3</v>
      </c>
      <c r="K925" s="1">
        <v>34</v>
      </c>
      <c r="L925" s="160"/>
    </row>
    <row r="926" spans="10:12" x14ac:dyDescent="0.25">
      <c r="J926" s="159">
        <v>2.4699074074076002E-3</v>
      </c>
      <c r="K926" s="1">
        <v>34</v>
      </c>
      <c r="L926" s="160"/>
    </row>
    <row r="927" spans="10:12" x14ac:dyDescent="0.25">
      <c r="J927" s="159">
        <v>2.47106481481501E-3</v>
      </c>
      <c r="K927" s="1">
        <v>34</v>
      </c>
      <c r="L927" s="160"/>
    </row>
    <row r="928" spans="10:12" x14ac:dyDescent="0.25">
      <c r="J928" s="159">
        <v>2.4722222222224098E-3</v>
      </c>
      <c r="K928" s="1">
        <v>34</v>
      </c>
      <c r="L928" s="160"/>
    </row>
    <row r="929" spans="10:12" x14ac:dyDescent="0.25">
      <c r="J929" s="159">
        <v>2.47337962962982E-3</v>
      </c>
      <c r="K929" s="1">
        <v>33</v>
      </c>
      <c r="L929" s="160"/>
    </row>
    <row r="930" spans="10:12" x14ac:dyDescent="0.25">
      <c r="J930" s="159">
        <v>2.4745370370372298E-3</v>
      </c>
      <c r="K930" s="1">
        <v>33</v>
      </c>
      <c r="L930" s="160"/>
    </row>
    <row r="931" spans="10:12" x14ac:dyDescent="0.25">
      <c r="J931" s="159">
        <v>2.47569444444464E-3</v>
      </c>
      <c r="K931" s="1">
        <v>33</v>
      </c>
      <c r="L931" s="160"/>
    </row>
    <row r="932" spans="10:12" x14ac:dyDescent="0.25">
      <c r="J932" s="159">
        <v>2.4768518518520398E-3</v>
      </c>
      <c r="K932" s="1">
        <v>33</v>
      </c>
      <c r="L932" s="160"/>
    </row>
    <row r="933" spans="10:12" x14ac:dyDescent="0.25">
      <c r="J933" s="159">
        <v>2.47800925925945E-3</v>
      </c>
      <c r="K933" s="1">
        <v>33</v>
      </c>
      <c r="L933" s="160"/>
    </row>
    <row r="934" spans="10:12" x14ac:dyDescent="0.25">
      <c r="J934" s="159">
        <v>2.4791666666668598E-3</v>
      </c>
      <c r="K934" s="1">
        <v>33</v>
      </c>
      <c r="L934" s="160"/>
    </row>
    <row r="935" spans="10:12" x14ac:dyDescent="0.25">
      <c r="J935" s="159">
        <v>2.4803240740742701E-3</v>
      </c>
      <c r="K935" s="1">
        <v>33</v>
      </c>
      <c r="L935" s="160"/>
    </row>
    <row r="936" spans="10:12" x14ac:dyDescent="0.25">
      <c r="J936" s="159">
        <v>2.4814814814816699E-3</v>
      </c>
      <c r="K936" s="1">
        <v>33</v>
      </c>
      <c r="L936" s="160"/>
    </row>
    <row r="937" spans="10:12" x14ac:dyDescent="0.25">
      <c r="J937" s="159">
        <v>2.4826388888890801E-3</v>
      </c>
      <c r="K937" s="1">
        <v>32</v>
      </c>
      <c r="L937" s="160"/>
    </row>
    <row r="938" spans="10:12" x14ac:dyDescent="0.25">
      <c r="J938" s="159">
        <v>2.4837962962964899E-3</v>
      </c>
      <c r="K938" s="1">
        <v>32</v>
      </c>
      <c r="L938" s="160"/>
    </row>
    <row r="939" spans="10:12" x14ac:dyDescent="0.25">
      <c r="J939" s="159">
        <v>2.4849537037039001E-3</v>
      </c>
      <c r="K939" s="1">
        <v>32</v>
      </c>
      <c r="L939" s="160"/>
    </row>
    <row r="940" spans="10:12" x14ac:dyDescent="0.25">
      <c r="J940" s="159">
        <v>2.4861111111112999E-3</v>
      </c>
      <c r="K940" s="1">
        <v>32</v>
      </c>
      <c r="L940" s="160"/>
    </row>
    <row r="941" spans="10:12" x14ac:dyDescent="0.25">
      <c r="J941" s="159">
        <v>2.4872685185187101E-3</v>
      </c>
      <c r="K941" s="1">
        <v>32</v>
      </c>
      <c r="L941" s="160"/>
    </row>
    <row r="942" spans="10:12" x14ac:dyDescent="0.25">
      <c r="J942" s="159">
        <v>2.4884259259261199E-3</v>
      </c>
      <c r="K942" s="1">
        <v>32</v>
      </c>
      <c r="L942" s="160"/>
    </row>
    <row r="943" spans="10:12" x14ac:dyDescent="0.25">
      <c r="J943" s="159">
        <v>2.4895833333335301E-3</v>
      </c>
      <c r="K943" s="1">
        <v>32</v>
      </c>
      <c r="L943" s="160"/>
    </row>
    <row r="944" spans="10:12" x14ac:dyDescent="0.25">
      <c r="J944" s="159">
        <v>2.4907407407409399E-3</v>
      </c>
      <c r="K944" s="1">
        <v>32</v>
      </c>
      <c r="L944" s="160"/>
    </row>
    <row r="945" spans="10:12" x14ac:dyDescent="0.25">
      <c r="J945" s="159">
        <v>2.4918981481483402E-3</v>
      </c>
      <c r="K945" s="1">
        <v>31</v>
      </c>
      <c r="L945" s="160"/>
    </row>
    <row r="946" spans="10:12" x14ac:dyDescent="0.25">
      <c r="J946" s="159">
        <v>2.4930555555557499E-3</v>
      </c>
      <c r="K946" s="1">
        <v>31</v>
      </c>
      <c r="L946" s="160"/>
    </row>
    <row r="947" spans="10:12" x14ac:dyDescent="0.25">
      <c r="J947" s="159">
        <v>2.4942129629631602E-3</v>
      </c>
      <c r="K947" s="1">
        <v>31</v>
      </c>
      <c r="L947" s="160"/>
    </row>
    <row r="948" spans="10:12" x14ac:dyDescent="0.25">
      <c r="J948" s="159">
        <v>2.4953703703705699E-3</v>
      </c>
      <c r="K948" s="1">
        <v>31</v>
      </c>
      <c r="L948" s="160"/>
    </row>
    <row r="949" spans="10:12" x14ac:dyDescent="0.25">
      <c r="J949" s="159">
        <v>2.4965277777779702E-3</v>
      </c>
      <c r="K949" s="1">
        <v>31</v>
      </c>
      <c r="L949" s="160"/>
    </row>
    <row r="950" spans="10:12" x14ac:dyDescent="0.25">
      <c r="J950" s="159">
        <v>2.49768518518538E-3</v>
      </c>
      <c r="K950" s="1">
        <v>31</v>
      </c>
      <c r="L950" s="160"/>
    </row>
    <row r="951" spans="10:12" x14ac:dyDescent="0.25">
      <c r="J951" s="159">
        <v>2.4988425925927902E-3</v>
      </c>
      <c r="K951" s="1">
        <v>31</v>
      </c>
      <c r="L951" s="160"/>
    </row>
    <row r="952" spans="10:12" x14ac:dyDescent="0.25">
      <c r="J952" s="159">
        <v>2.5000000000002E-3</v>
      </c>
      <c r="K952" s="1">
        <v>31</v>
      </c>
      <c r="L952" s="160"/>
    </row>
    <row r="953" spans="10:12" x14ac:dyDescent="0.25">
      <c r="J953" s="159">
        <v>2.5011574074075998E-3</v>
      </c>
      <c r="K953" s="1">
        <v>30</v>
      </c>
      <c r="L953" s="160"/>
    </row>
    <row r="954" spans="10:12" x14ac:dyDescent="0.25">
      <c r="J954" s="159">
        <v>2.50231481481501E-3</v>
      </c>
      <c r="K954" s="1">
        <v>30</v>
      </c>
      <c r="L954" s="160"/>
    </row>
    <row r="955" spans="10:12" x14ac:dyDescent="0.25">
      <c r="J955" s="159">
        <v>2.5034722222224198E-3</v>
      </c>
      <c r="K955" s="1">
        <v>30</v>
      </c>
      <c r="L955" s="160"/>
    </row>
    <row r="956" spans="10:12" x14ac:dyDescent="0.25">
      <c r="J956" s="159">
        <v>2.50462962962983E-3</v>
      </c>
      <c r="K956" s="1">
        <v>30</v>
      </c>
      <c r="L956" s="160"/>
    </row>
    <row r="957" spans="10:12" x14ac:dyDescent="0.25">
      <c r="J957" s="159">
        <v>2.5057870370372298E-3</v>
      </c>
      <c r="K957" s="1">
        <v>30</v>
      </c>
      <c r="L957" s="160"/>
    </row>
    <row r="958" spans="10:12" x14ac:dyDescent="0.25">
      <c r="J958" s="159">
        <v>2.50694444444464E-3</v>
      </c>
      <c r="K958" s="1">
        <v>30</v>
      </c>
      <c r="L958" s="160"/>
    </row>
    <row r="959" spans="10:12" x14ac:dyDescent="0.25">
      <c r="J959" s="159">
        <v>2.5081018518520498E-3</v>
      </c>
      <c r="K959" s="1">
        <v>30</v>
      </c>
      <c r="L959" s="160"/>
    </row>
    <row r="960" spans="10:12" x14ac:dyDescent="0.25">
      <c r="J960" s="159">
        <v>2.50925925925946E-3</v>
      </c>
      <c r="K960" s="1">
        <v>30</v>
      </c>
      <c r="L960" s="160"/>
    </row>
    <row r="961" spans="10:12" x14ac:dyDescent="0.25">
      <c r="J961" s="159">
        <v>2.5104166666668599E-3</v>
      </c>
      <c r="K961" s="1">
        <v>29</v>
      </c>
      <c r="L961" s="160"/>
    </row>
    <row r="962" spans="10:12" x14ac:dyDescent="0.25">
      <c r="J962" s="159">
        <v>2.5115740740742701E-3</v>
      </c>
      <c r="K962" s="1">
        <v>29</v>
      </c>
      <c r="L962" s="160"/>
    </row>
    <row r="963" spans="10:12" x14ac:dyDescent="0.25">
      <c r="J963" s="159">
        <v>2.5127314814816799E-3</v>
      </c>
      <c r="K963" s="1">
        <v>29</v>
      </c>
      <c r="L963" s="160"/>
    </row>
    <row r="964" spans="10:12" x14ac:dyDescent="0.25">
      <c r="J964" s="159">
        <v>2.5138888888890901E-3</v>
      </c>
      <c r="K964" s="1">
        <v>29</v>
      </c>
      <c r="L964" s="160"/>
    </row>
    <row r="965" spans="10:12" x14ac:dyDescent="0.25">
      <c r="J965" s="159">
        <v>2.5150462962964999E-3</v>
      </c>
      <c r="K965" s="1">
        <v>29</v>
      </c>
      <c r="L965" s="160"/>
    </row>
    <row r="966" spans="10:12" x14ac:dyDescent="0.25">
      <c r="J966" s="159">
        <v>2.5162037037039001E-3</v>
      </c>
      <c r="K966" s="1">
        <v>29</v>
      </c>
      <c r="L966" s="160"/>
    </row>
    <row r="967" spans="10:12" x14ac:dyDescent="0.25">
      <c r="J967" s="159">
        <v>2.5173611111113099E-3</v>
      </c>
      <c r="K967" s="1">
        <v>29</v>
      </c>
      <c r="L967" s="160"/>
    </row>
    <row r="968" spans="10:12" x14ac:dyDescent="0.25">
      <c r="J968" s="159">
        <v>2.5185185185187201E-3</v>
      </c>
      <c r="K968" s="1">
        <v>29</v>
      </c>
      <c r="L968" s="160"/>
    </row>
    <row r="969" spans="10:12" x14ac:dyDescent="0.25">
      <c r="J969" s="159">
        <v>2.5196759259261299E-3</v>
      </c>
      <c r="K969" s="1">
        <v>28</v>
      </c>
      <c r="L969" s="160"/>
    </row>
    <row r="970" spans="10:12" x14ac:dyDescent="0.25">
      <c r="J970" s="159">
        <v>2.5208333333335302E-3</v>
      </c>
      <c r="K970" s="1">
        <v>28</v>
      </c>
      <c r="L970" s="160"/>
    </row>
    <row r="971" spans="10:12" x14ac:dyDescent="0.25">
      <c r="J971" s="159">
        <v>2.5219907407409399E-3</v>
      </c>
      <c r="K971" s="1">
        <v>28</v>
      </c>
      <c r="L971" s="160"/>
    </row>
    <row r="972" spans="10:12" x14ac:dyDescent="0.25">
      <c r="J972" s="159">
        <v>2.5231481481483502E-3</v>
      </c>
      <c r="K972" s="1">
        <v>28</v>
      </c>
      <c r="L972" s="160"/>
    </row>
    <row r="973" spans="10:12" x14ac:dyDescent="0.25">
      <c r="J973" s="159">
        <v>2.5243055555557599E-3</v>
      </c>
      <c r="K973" s="1">
        <v>28</v>
      </c>
      <c r="L973" s="160"/>
    </row>
    <row r="974" spans="10:12" x14ac:dyDescent="0.25">
      <c r="J974" s="159">
        <v>2.5254629629631602E-3</v>
      </c>
      <c r="K974" s="1">
        <v>28</v>
      </c>
      <c r="L974" s="160"/>
    </row>
    <row r="975" spans="10:12" x14ac:dyDescent="0.25">
      <c r="J975" s="159">
        <v>2.52662037037057E-3</v>
      </c>
      <c r="K975" s="1">
        <v>28</v>
      </c>
      <c r="L975" s="160"/>
    </row>
    <row r="976" spans="10:12" x14ac:dyDescent="0.25">
      <c r="J976" s="159">
        <v>2.5277777777779802E-3</v>
      </c>
      <c r="K976" s="1">
        <v>28</v>
      </c>
      <c r="L976" s="160"/>
    </row>
    <row r="977" spans="10:12" x14ac:dyDescent="0.25">
      <c r="J977" s="159">
        <v>2.52893518518539E-3</v>
      </c>
      <c r="K977" s="1">
        <v>27</v>
      </c>
      <c r="L977" s="160"/>
    </row>
    <row r="978" spans="10:12" x14ac:dyDescent="0.25">
      <c r="J978" s="159">
        <v>2.5300925925927898E-3</v>
      </c>
      <c r="K978" s="1">
        <v>27</v>
      </c>
      <c r="L978" s="160"/>
    </row>
    <row r="979" spans="10:12" x14ac:dyDescent="0.25">
      <c r="J979" s="159">
        <v>2.5312500000002E-3</v>
      </c>
      <c r="K979" s="1">
        <v>27</v>
      </c>
      <c r="L979" s="160"/>
    </row>
    <row r="980" spans="10:12" x14ac:dyDescent="0.25">
      <c r="J980" s="159">
        <v>2.5324074074076098E-3</v>
      </c>
      <c r="K980" s="1">
        <v>27</v>
      </c>
      <c r="L980" s="160"/>
    </row>
    <row r="981" spans="10:12" x14ac:dyDescent="0.25">
      <c r="J981" s="159">
        <v>2.53356481481502E-3</v>
      </c>
      <c r="K981" s="1">
        <v>27</v>
      </c>
      <c r="L981" s="160"/>
    </row>
    <row r="982" spans="10:12" x14ac:dyDescent="0.25">
      <c r="J982" s="159">
        <v>2.5347222222224198E-3</v>
      </c>
      <c r="K982" s="1">
        <v>27</v>
      </c>
      <c r="L982" s="160"/>
    </row>
    <row r="983" spans="10:12" x14ac:dyDescent="0.25">
      <c r="J983" s="159">
        <v>2.53587962962983E-3</v>
      </c>
      <c r="K983" s="1">
        <v>27</v>
      </c>
      <c r="L983" s="160"/>
    </row>
    <row r="984" spans="10:12" x14ac:dyDescent="0.25">
      <c r="J984" s="159">
        <v>2.5370370370372398E-3</v>
      </c>
      <c r="K984" s="1">
        <v>27</v>
      </c>
      <c r="L984" s="160"/>
    </row>
    <row r="985" spans="10:12" x14ac:dyDescent="0.25">
      <c r="J985" s="159">
        <v>2.53819444444465E-3</v>
      </c>
      <c r="K985" s="1">
        <v>26</v>
      </c>
      <c r="L985" s="160"/>
    </row>
    <row r="986" spans="10:12" x14ac:dyDescent="0.25">
      <c r="J986" s="159">
        <v>2.5393518518520598E-3</v>
      </c>
      <c r="K986" s="1">
        <v>26</v>
      </c>
      <c r="L986" s="160"/>
    </row>
    <row r="987" spans="10:12" x14ac:dyDescent="0.25">
      <c r="J987" s="159">
        <v>2.5405092592594601E-3</v>
      </c>
      <c r="K987" s="1">
        <v>26</v>
      </c>
      <c r="L987" s="160"/>
    </row>
    <row r="988" spans="10:12" x14ac:dyDescent="0.25">
      <c r="J988" s="159">
        <v>2.5416666666668699E-3</v>
      </c>
      <c r="K988" s="1">
        <v>26</v>
      </c>
      <c r="L988" s="160"/>
    </row>
    <row r="989" spans="10:12" x14ac:dyDescent="0.25">
      <c r="J989" s="159">
        <v>2.5428240740742801E-3</v>
      </c>
      <c r="K989" s="1">
        <v>26</v>
      </c>
      <c r="L989" s="160"/>
    </row>
    <row r="990" spans="10:12" x14ac:dyDescent="0.25">
      <c r="J990" s="159">
        <v>2.5439814814816899E-3</v>
      </c>
      <c r="K990" s="1">
        <v>26</v>
      </c>
      <c r="L990" s="160"/>
    </row>
    <row r="991" spans="10:12" x14ac:dyDescent="0.25">
      <c r="J991" s="159">
        <v>2.5451388888890901E-3</v>
      </c>
      <c r="K991" s="1">
        <v>26</v>
      </c>
      <c r="L991" s="160"/>
    </row>
    <row r="992" spans="10:12" x14ac:dyDescent="0.25">
      <c r="J992" s="159">
        <v>2.5462962962964999E-3</v>
      </c>
      <c r="K992" s="1">
        <v>26</v>
      </c>
      <c r="L992" s="160"/>
    </row>
    <row r="993" spans="10:12" x14ac:dyDescent="0.25">
      <c r="J993" s="159">
        <v>2.5474537037039101E-3</v>
      </c>
      <c r="K993" s="1">
        <v>25</v>
      </c>
      <c r="L993" s="160"/>
    </row>
    <row r="994" spans="10:12" x14ac:dyDescent="0.25">
      <c r="J994" s="159">
        <v>2.5486111111113199E-3</v>
      </c>
      <c r="K994" s="1">
        <v>25</v>
      </c>
      <c r="L994" s="160"/>
    </row>
    <row r="995" spans="10:12" x14ac:dyDescent="0.25">
      <c r="J995" s="159">
        <v>2.5497685185187201E-3</v>
      </c>
      <c r="K995" s="1">
        <v>25</v>
      </c>
      <c r="L995" s="160"/>
    </row>
    <row r="996" spans="10:12" x14ac:dyDescent="0.25">
      <c r="J996" s="159">
        <v>2.5509259259261299E-3</v>
      </c>
      <c r="K996" s="1">
        <v>25</v>
      </c>
      <c r="L996" s="160"/>
    </row>
    <row r="997" spans="10:12" x14ac:dyDescent="0.25">
      <c r="J997" s="159">
        <v>2.5520833333335402E-3</v>
      </c>
      <c r="K997" s="1">
        <v>25</v>
      </c>
      <c r="L997" s="160"/>
    </row>
    <row r="998" spans="10:12" x14ac:dyDescent="0.25">
      <c r="J998" s="159">
        <v>2.5532407407409499E-3</v>
      </c>
      <c r="K998" s="1">
        <v>25</v>
      </c>
      <c r="L998" s="160"/>
    </row>
    <row r="999" spans="10:12" x14ac:dyDescent="0.25">
      <c r="J999" s="159">
        <v>2.5543981481483502E-3</v>
      </c>
      <c r="K999" s="1">
        <v>25</v>
      </c>
      <c r="L999" s="160"/>
    </row>
    <row r="1000" spans="10:12" x14ac:dyDescent="0.25">
      <c r="J1000" s="159">
        <v>2.55555555555576E-3</v>
      </c>
      <c r="K1000" s="1">
        <v>25</v>
      </c>
      <c r="L1000" s="160"/>
    </row>
    <row r="1001" spans="10:12" x14ac:dyDescent="0.25">
      <c r="J1001" s="159">
        <v>2.5567129629631702E-3</v>
      </c>
      <c r="K1001" s="1">
        <v>24</v>
      </c>
      <c r="L1001" s="160"/>
    </row>
    <row r="1002" spans="10:12" x14ac:dyDescent="0.25">
      <c r="J1002" s="159">
        <v>2.55787037037058E-3</v>
      </c>
      <c r="K1002" s="1">
        <v>24</v>
      </c>
      <c r="L1002" s="160"/>
    </row>
    <row r="1003" spans="10:12" x14ac:dyDescent="0.25">
      <c r="J1003" s="159">
        <v>2.5590277777779798E-3</v>
      </c>
      <c r="K1003" s="1">
        <v>24</v>
      </c>
      <c r="L1003" s="160"/>
    </row>
    <row r="1004" spans="10:12" x14ac:dyDescent="0.25">
      <c r="J1004" s="159">
        <v>2.56018518518539E-3</v>
      </c>
      <c r="K1004" s="1">
        <v>24</v>
      </c>
      <c r="L1004" s="160"/>
    </row>
    <row r="1005" spans="10:12" x14ac:dyDescent="0.25">
      <c r="J1005" s="159">
        <v>2.5613425925927998E-3</v>
      </c>
      <c r="K1005" s="1">
        <v>24</v>
      </c>
      <c r="L1005" s="160"/>
    </row>
    <row r="1006" spans="10:12" x14ac:dyDescent="0.25">
      <c r="J1006" s="159">
        <v>2.56250000000021E-3</v>
      </c>
      <c r="K1006" s="1">
        <v>24</v>
      </c>
      <c r="L1006" s="160"/>
    </row>
    <row r="1007" spans="10:12" x14ac:dyDescent="0.25">
      <c r="J1007" s="159">
        <v>2.5636574074076198E-3</v>
      </c>
      <c r="K1007" s="1">
        <v>24</v>
      </c>
      <c r="L1007" s="160"/>
    </row>
    <row r="1008" spans="10:12" x14ac:dyDescent="0.25">
      <c r="J1008" s="159">
        <v>2.56481481481502E-3</v>
      </c>
      <c r="K1008" s="1">
        <v>24</v>
      </c>
      <c r="L1008" s="160"/>
    </row>
    <row r="1009" spans="10:12" x14ac:dyDescent="0.25">
      <c r="J1009" s="159">
        <v>2.5659722222224298E-3</v>
      </c>
      <c r="K1009" s="1">
        <v>23</v>
      </c>
      <c r="L1009" s="160"/>
    </row>
    <row r="1010" spans="10:12" x14ac:dyDescent="0.25">
      <c r="J1010" s="159">
        <v>2.56712962962984E-3</v>
      </c>
      <c r="K1010" s="1">
        <v>23</v>
      </c>
      <c r="L1010" s="160"/>
    </row>
    <row r="1011" spans="10:12" x14ac:dyDescent="0.25">
      <c r="J1011" s="159">
        <v>2.5682870370372498E-3</v>
      </c>
      <c r="K1011" s="1">
        <v>23</v>
      </c>
      <c r="L1011" s="160"/>
    </row>
    <row r="1012" spans="10:12" x14ac:dyDescent="0.25">
      <c r="J1012" s="159">
        <v>2.5694444444446501E-3</v>
      </c>
      <c r="K1012" s="1">
        <v>23</v>
      </c>
      <c r="L1012" s="160"/>
    </row>
    <row r="1013" spans="10:12" x14ac:dyDescent="0.25">
      <c r="J1013" s="159">
        <v>2.5706018518520599E-3</v>
      </c>
      <c r="K1013" s="1">
        <v>23</v>
      </c>
      <c r="L1013" s="160"/>
    </row>
    <row r="1014" spans="10:12" x14ac:dyDescent="0.25">
      <c r="J1014" s="159">
        <v>2.5717592592594701E-3</v>
      </c>
      <c r="K1014" s="1">
        <v>23</v>
      </c>
      <c r="L1014" s="160"/>
    </row>
    <row r="1015" spans="10:12" x14ac:dyDescent="0.25">
      <c r="J1015" s="159">
        <v>2.5729166666668799E-3</v>
      </c>
      <c r="K1015" s="1">
        <v>23</v>
      </c>
      <c r="L1015" s="160"/>
    </row>
    <row r="1016" spans="10:12" x14ac:dyDescent="0.25">
      <c r="J1016" s="159">
        <v>2.5740740740742801E-3</v>
      </c>
      <c r="K1016" s="1">
        <v>23</v>
      </c>
      <c r="L1016" s="160"/>
    </row>
    <row r="1017" spans="10:12" x14ac:dyDescent="0.25">
      <c r="J1017" s="159">
        <v>2.5752314814816899E-3</v>
      </c>
      <c r="K1017" s="1">
        <v>22</v>
      </c>
      <c r="L1017" s="160"/>
    </row>
    <row r="1018" spans="10:12" x14ac:dyDescent="0.25">
      <c r="J1018" s="159">
        <v>2.5763888888891001E-3</v>
      </c>
      <c r="K1018" s="1">
        <v>22</v>
      </c>
      <c r="L1018" s="160"/>
    </row>
    <row r="1019" spans="10:12" x14ac:dyDescent="0.25">
      <c r="J1019" s="159">
        <v>2.5775462962965099E-3</v>
      </c>
      <c r="K1019" s="1">
        <v>22</v>
      </c>
      <c r="L1019" s="160"/>
    </row>
    <row r="1020" spans="10:12" x14ac:dyDescent="0.25">
      <c r="J1020" s="159">
        <v>2.5787037037039101E-3</v>
      </c>
      <c r="K1020" s="1">
        <v>22</v>
      </c>
      <c r="L1020" s="160"/>
    </row>
    <row r="1021" spans="10:12" x14ac:dyDescent="0.25">
      <c r="J1021" s="159">
        <v>2.5798611111113199E-3</v>
      </c>
      <c r="K1021" s="1">
        <v>22</v>
      </c>
      <c r="L1021" s="160"/>
    </row>
    <row r="1022" spans="10:12" x14ac:dyDescent="0.25">
      <c r="J1022" s="159">
        <v>2.5810185185187302E-3</v>
      </c>
      <c r="K1022" s="1">
        <v>22</v>
      </c>
      <c r="L1022" s="160"/>
    </row>
    <row r="1023" spans="10:12" x14ac:dyDescent="0.25">
      <c r="J1023" s="159">
        <v>2.5821759259261399E-3</v>
      </c>
      <c r="K1023" s="1">
        <v>22</v>
      </c>
      <c r="L1023" s="160"/>
    </row>
    <row r="1024" spans="10:12" x14ac:dyDescent="0.25">
      <c r="J1024" s="159">
        <v>2.5833333333335402E-3</v>
      </c>
      <c r="K1024" s="1">
        <v>22</v>
      </c>
      <c r="L1024" s="160"/>
    </row>
    <row r="1025" spans="10:12" x14ac:dyDescent="0.25">
      <c r="J1025" s="159">
        <v>2.58449074074095E-3</v>
      </c>
      <c r="K1025" s="1">
        <v>21</v>
      </c>
      <c r="L1025" s="160"/>
    </row>
    <row r="1026" spans="10:12" x14ac:dyDescent="0.25">
      <c r="J1026" s="159">
        <v>2.5856481481483602E-3</v>
      </c>
      <c r="K1026" s="1">
        <v>21</v>
      </c>
      <c r="L1026" s="160"/>
    </row>
    <row r="1027" spans="10:12" x14ac:dyDescent="0.25">
      <c r="J1027" s="159">
        <v>2.58680555555577E-3</v>
      </c>
      <c r="K1027" s="1">
        <v>21</v>
      </c>
      <c r="L1027" s="160"/>
    </row>
    <row r="1028" spans="10:12" x14ac:dyDescent="0.25">
      <c r="J1028" s="159">
        <v>2.5879629629631802E-3</v>
      </c>
      <c r="K1028" s="1">
        <v>21</v>
      </c>
      <c r="L1028" s="160"/>
    </row>
    <row r="1029" spans="10:12" x14ac:dyDescent="0.25">
      <c r="J1029" s="159">
        <v>2.58912037037058E-3</v>
      </c>
      <c r="K1029" s="1">
        <v>21</v>
      </c>
      <c r="L1029" s="160"/>
    </row>
    <row r="1030" spans="10:12" x14ac:dyDescent="0.25">
      <c r="J1030" s="159">
        <v>2.5902777777779898E-3</v>
      </c>
      <c r="K1030" s="1">
        <v>21</v>
      </c>
      <c r="L1030" s="160"/>
    </row>
    <row r="1031" spans="10:12" x14ac:dyDescent="0.25">
      <c r="J1031" s="159">
        <v>2.5914351851854E-3</v>
      </c>
      <c r="K1031" s="1">
        <v>21</v>
      </c>
      <c r="L1031" s="160"/>
    </row>
    <row r="1032" spans="10:12" x14ac:dyDescent="0.25">
      <c r="J1032" s="159">
        <v>2.5925925925928098E-3</v>
      </c>
      <c r="K1032" s="1">
        <v>21</v>
      </c>
      <c r="L1032" s="160"/>
    </row>
    <row r="1033" spans="10:12" x14ac:dyDescent="0.25">
      <c r="J1033" s="159">
        <v>2.59375000000021E-3</v>
      </c>
      <c r="K1033" s="1">
        <v>20</v>
      </c>
      <c r="L1033" s="160"/>
    </row>
    <row r="1034" spans="10:12" x14ac:dyDescent="0.25">
      <c r="J1034" s="159">
        <v>2.5949074074076198E-3</v>
      </c>
      <c r="K1034" s="1">
        <v>20</v>
      </c>
      <c r="L1034" s="160"/>
    </row>
    <row r="1035" spans="10:12" x14ac:dyDescent="0.25">
      <c r="J1035" s="159">
        <v>2.59606481481503E-3</v>
      </c>
      <c r="K1035" s="1">
        <v>20</v>
      </c>
      <c r="L1035" s="160"/>
    </row>
    <row r="1036" spans="10:12" x14ac:dyDescent="0.25">
      <c r="J1036" s="159">
        <v>2.5972222222224398E-3</v>
      </c>
      <c r="K1036" s="1">
        <v>20</v>
      </c>
      <c r="L1036" s="160"/>
    </row>
    <row r="1037" spans="10:12" x14ac:dyDescent="0.25">
      <c r="J1037" s="159">
        <v>2.5983796296298401E-3</v>
      </c>
      <c r="K1037" s="1">
        <v>20</v>
      </c>
      <c r="L1037" s="160"/>
    </row>
    <row r="1038" spans="10:12" x14ac:dyDescent="0.25">
      <c r="J1038" s="159">
        <v>2.5995370370372499E-3</v>
      </c>
      <c r="K1038" s="1">
        <v>20</v>
      </c>
      <c r="L1038" s="160"/>
    </row>
    <row r="1039" spans="10:12" x14ac:dyDescent="0.25">
      <c r="J1039" s="159">
        <v>2.6006944444446601E-3</v>
      </c>
      <c r="K1039" s="1">
        <v>20</v>
      </c>
      <c r="L1039" s="160"/>
    </row>
    <row r="1040" spans="10:12" x14ac:dyDescent="0.25">
      <c r="J1040" s="159">
        <v>2.6018518518520699E-3</v>
      </c>
      <c r="K1040" s="1">
        <v>20</v>
      </c>
      <c r="L1040" s="160"/>
    </row>
    <row r="1041" spans="10:12" x14ac:dyDescent="0.25">
      <c r="J1041" s="159">
        <v>2.6030092592594701E-3</v>
      </c>
      <c r="K1041" s="1">
        <v>19</v>
      </c>
      <c r="L1041" s="160"/>
    </row>
    <row r="1042" spans="10:12" x14ac:dyDescent="0.25">
      <c r="J1042" s="159">
        <v>2.6041666666668799E-3</v>
      </c>
      <c r="K1042" s="1">
        <v>19</v>
      </c>
      <c r="L1042" s="160"/>
    </row>
    <row r="1043" spans="10:12" x14ac:dyDescent="0.25">
      <c r="J1043" s="159">
        <v>2.6053240740742901E-3</v>
      </c>
      <c r="K1043" s="1">
        <v>19</v>
      </c>
      <c r="L1043" s="160"/>
    </row>
    <row r="1044" spans="10:12" x14ac:dyDescent="0.25">
      <c r="J1044" s="159">
        <v>2.6064814814816999E-3</v>
      </c>
      <c r="K1044" s="1">
        <v>19</v>
      </c>
      <c r="L1044" s="160"/>
    </row>
    <row r="1045" spans="10:12" x14ac:dyDescent="0.25">
      <c r="J1045" s="159">
        <v>2.6076388888891001E-3</v>
      </c>
      <c r="K1045" s="1">
        <v>19</v>
      </c>
      <c r="L1045" s="160"/>
    </row>
    <row r="1046" spans="10:12" x14ac:dyDescent="0.25">
      <c r="J1046" s="159">
        <v>2.6087962962965099E-3</v>
      </c>
      <c r="K1046" s="1">
        <v>19</v>
      </c>
      <c r="L1046" s="160"/>
    </row>
    <row r="1047" spans="10:12" x14ac:dyDescent="0.25">
      <c r="J1047" s="159">
        <v>2.6099537037039201E-3</v>
      </c>
      <c r="K1047" s="1">
        <v>19</v>
      </c>
      <c r="L1047" s="160"/>
    </row>
    <row r="1048" spans="10:12" x14ac:dyDescent="0.25">
      <c r="J1048" s="159">
        <v>2.6111111111113299E-3</v>
      </c>
      <c r="K1048" s="1">
        <v>19</v>
      </c>
      <c r="L1048" s="160"/>
    </row>
    <row r="1049" spans="10:12" x14ac:dyDescent="0.25">
      <c r="J1049" s="159">
        <v>2.6122685185187402E-3</v>
      </c>
      <c r="K1049" s="1">
        <v>18</v>
      </c>
      <c r="L1049" s="160"/>
    </row>
    <row r="1050" spans="10:12" x14ac:dyDescent="0.25">
      <c r="J1050" s="159">
        <v>2.61342592592614E-3</v>
      </c>
      <c r="K1050" s="1">
        <v>18</v>
      </c>
      <c r="L1050" s="160"/>
    </row>
    <row r="1051" spans="10:12" x14ac:dyDescent="0.25">
      <c r="J1051" s="159">
        <v>2.6145833333335502E-3</v>
      </c>
      <c r="K1051" s="1">
        <v>18</v>
      </c>
      <c r="L1051" s="160"/>
    </row>
    <row r="1052" spans="10:12" x14ac:dyDescent="0.25">
      <c r="J1052" s="159">
        <v>2.61574074074096E-3</v>
      </c>
      <c r="K1052" s="1">
        <v>18</v>
      </c>
      <c r="L1052" s="160"/>
    </row>
    <row r="1053" spans="10:12" x14ac:dyDescent="0.25">
      <c r="J1053" s="159">
        <v>2.6168981481483702E-3</v>
      </c>
      <c r="K1053" s="1">
        <v>18</v>
      </c>
      <c r="L1053" s="160"/>
    </row>
    <row r="1054" spans="10:12" x14ac:dyDescent="0.25">
      <c r="J1054" s="159">
        <v>2.61805555555577E-3</v>
      </c>
      <c r="K1054" s="1">
        <v>18</v>
      </c>
      <c r="L1054" s="160"/>
    </row>
    <row r="1055" spans="10:12" x14ac:dyDescent="0.25">
      <c r="J1055" s="159">
        <v>2.6192129629631798E-3</v>
      </c>
      <c r="K1055" s="1">
        <v>18</v>
      </c>
      <c r="L1055" s="160"/>
    </row>
    <row r="1056" spans="10:12" x14ac:dyDescent="0.25">
      <c r="J1056" s="159">
        <v>2.62037037037059E-3</v>
      </c>
      <c r="K1056" s="1">
        <v>18</v>
      </c>
      <c r="L1056" s="160"/>
    </row>
    <row r="1057" spans="10:12" x14ac:dyDescent="0.25">
      <c r="J1057" s="159">
        <v>2.6215277777779998E-3</v>
      </c>
      <c r="K1057" s="1">
        <v>17</v>
      </c>
      <c r="L1057" s="160"/>
    </row>
    <row r="1058" spans="10:12" x14ac:dyDescent="0.25">
      <c r="J1058" s="159">
        <v>2.6226851851854E-3</v>
      </c>
      <c r="K1058" s="1">
        <v>17</v>
      </c>
      <c r="L1058" s="160"/>
    </row>
    <row r="1059" spans="10:12" x14ac:dyDescent="0.25">
      <c r="J1059" s="159">
        <v>2.6238425925928098E-3</v>
      </c>
      <c r="K1059" s="1">
        <v>17</v>
      </c>
      <c r="L1059" s="160"/>
    </row>
    <row r="1060" spans="10:12" x14ac:dyDescent="0.25">
      <c r="J1060" s="159">
        <v>2.62500000000022E-3</v>
      </c>
      <c r="K1060" s="1">
        <v>17</v>
      </c>
      <c r="L1060" s="160"/>
    </row>
    <row r="1061" spans="10:12" x14ac:dyDescent="0.25">
      <c r="J1061" s="159">
        <v>2.6261574074076298E-3</v>
      </c>
      <c r="K1061" s="1">
        <v>17</v>
      </c>
      <c r="L1061" s="160"/>
    </row>
    <row r="1062" spans="10:12" x14ac:dyDescent="0.25">
      <c r="J1062" s="159">
        <v>2.6273148148150301E-3</v>
      </c>
      <c r="K1062" s="1">
        <v>17</v>
      </c>
      <c r="L1062" s="160"/>
    </row>
    <row r="1063" spans="10:12" x14ac:dyDescent="0.25">
      <c r="J1063" s="159">
        <v>2.6284722222224399E-3</v>
      </c>
      <c r="K1063" s="1">
        <v>17</v>
      </c>
      <c r="L1063" s="160"/>
    </row>
    <row r="1064" spans="10:12" x14ac:dyDescent="0.25">
      <c r="J1064" s="159">
        <v>2.6296296296298501E-3</v>
      </c>
      <c r="K1064" s="1">
        <v>17</v>
      </c>
      <c r="L1064" s="160"/>
    </row>
    <row r="1065" spans="10:12" x14ac:dyDescent="0.25">
      <c r="J1065" s="159">
        <v>2.6307870370372599E-3</v>
      </c>
      <c r="K1065" s="1">
        <v>16</v>
      </c>
      <c r="L1065" s="160"/>
    </row>
    <row r="1066" spans="10:12" x14ac:dyDescent="0.25">
      <c r="J1066" s="159">
        <v>2.6319444444446601E-3</v>
      </c>
      <c r="K1066" s="1">
        <v>16</v>
      </c>
      <c r="L1066" s="160"/>
    </row>
    <row r="1067" spans="10:12" x14ac:dyDescent="0.25">
      <c r="J1067" s="159">
        <v>2.6331018518520699E-3</v>
      </c>
      <c r="K1067" s="1">
        <v>16</v>
      </c>
      <c r="L1067" s="160"/>
    </row>
    <row r="1068" spans="10:12" x14ac:dyDescent="0.25">
      <c r="J1068" s="159">
        <v>2.6342592592594801E-3</v>
      </c>
      <c r="K1068" s="1">
        <v>16</v>
      </c>
      <c r="L1068" s="160"/>
    </row>
    <row r="1069" spans="10:12" x14ac:dyDescent="0.25">
      <c r="J1069" s="159">
        <v>2.6354166666668899E-3</v>
      </c>
      <c r="K1069" s="1">
        <v>16</v>
      </c>
      <c r="L1069" s="160"/>
    </row>
    <row r="1070" spans="10:12" x14ac:dyDescent="0.25">
      <c r="J1070" s="159">
        <v>2.6365740740743001E-3</v>
      </c>
      <c r="K1070" s="1">
        <v>16</v>
      </c>
      <c r="L1070" s="160"/>
    </row>
    <row r="1071" spans="10:12" x14ac:dyDescent="0.25">
      <c r="J1071" s="159">
        <v>2.6377314814816999E-3</v>
      </c>
      <c r="K1071" s="1">
        <v>16</v>
      </c>
      <c r="L1071" s="160"/>
    </row>
    <row r="1072" spans="10:12" x14ac:dyDescent="0.25">
      <c r="J1072" s="159">
        <v>2.6388888888891101E-3</v>
      </c>
      <c r="K1072" s="1">
        <v>16</v>
      </c>
      <c r="L1072" s="160"/>
    </row>
    <row r="1073" spans="10:12" x14ac:dyDescent="0.25">
      <c r="J1073" s="159">
        <v>2.6400462962965199E-3</v>
      </c>
      <c r="K1073" s="1">
        <v>15</v>
      </c>
      <c r="L1073" s="160"/>
    </row>
    <row r="1074" spans="10:12" x14ac:dyDescent="0.25">
      <c r="J1074" s="159">
        <v>2.6412037037039302E-3</v>
      </c>
      <c r="K1074" s="1">
        <v>15</v>
      </c>
      <c r="L1074" s="160"/>
    </row>
    <row r="1075" spans="10:12" x14ac:dyDescent="0.25">
      <c r="J1075" s="159">
        <v>2.64236111111133E-3</v>
      </c>
      <c r="K1075" s="1">
        <v>15</v>
      </c>
      <c r="L1075" s="160"/>
    </row>
    <row r="1076" spans="10:12" x14ac:dyDescent="0.25">
      <c r="J1076" s="159">
        <v>2.6435185185187402E-3</v>
      </c>
      <c r="K1076" s="1">
        <v>15</v>
      </c>
      <c r="L1076" s="160"/>
    </row>
    <row r="1077" spans="10:12" x14ac:dyDescent="0.25">
      <c r="J1077" s="159">
        <v>2.64467592592615E-3</v>
      </c>
      <c r="K1077" s="1">
        <v>15</v>
      </c>
      <c r="L1077" s="160"/>
    </row>
    <row r="1078" spans="10:12" x14ac:dyDescent="0.25">
      <c r="J1078" s="159">
        <v>2.6458333333335602E-3</v>
      </c>
      <c r="K1078" s="1">
        <v>15</v>
      </c>
      <c r="L1078" s="160"/>
    </row>
    <row r="1079" spans="10:12" x14ac:dyDescent="0.25">
      <c r="J1079" s="159">
        <v>2.64699074074096E-3</v>
      </c>
      <c r="K1079" s="1">
        <v>15</v>
      </c>
      <c r="L1079" s="160"/>
    </row>
    <row r="1080" spans="10:12" x14ac:dyDescent="0.25">
      <c r="J1080" s="159">
        <v>2.6481481481483702E-3</v>
      </c>
      <c r="K1080" s="1">
        <v>15</v>
      </c>
      <c r="L1080" s="160"/>
    </row>
    <row r="1081" spans="10:12" x14ac:dyDescent="0.25">
      <c r="J1081" s="159">
        <v>2.64930555555578E-3</v>
      </c>
      <c r="K1081" s="1">
        <v>14</v>
      </c>
      <c r="L1081" s="160"/>
    </row>
    <row r="1082" spans="10:12" x14ac:dyDescent="0.25">
      <c r="J1082" s="159">
        <v>2.6504629629631898E-3</v>
      </c>
      <c r="K1082" s="1">
        <v>14</v>
      </c>
      <c r="L1082" s="160"/>
    </row>
    <row r="1083" spans="10:12" x14ac:dyDescent="0.25">
      <c r="J1083" s="159">
        <v>2.65162037037059E-3</v>
      </c>
      <c r="K1083" s="1">
        <v>14</v>
      </c>
      <c r="L1083" s="160"/>
    </row>
    <row r="1084" spans="10:12" x14ac:dyDescent="0.25">
      <c r="J1084" s="159">
        <v>2.6527777777779998E-3</v>
      </c>
      <c r="K1084" s="1">
        <v>14</v>
      </c>
      <c r="L1084" s="160"/>
    </row>
    <row r="1085" spans="10:12" x14ac:dyDescent="0.25">
      <c r="J1085" s="159">
        <v>2.65393518518541E-3</v>
      </c>
      <c r="K1085" s="1">
        <v>14</v>
      </c>
      <c r="L1085" s="160"/>
    </row>
    <row r="1086" spans="10:12" x14ac:dyDescent="0.25">
      <c r="J1086" s="159">
        <v>2.6550925925928198E-3</v>
      </c>
      <c r="K1086" s="1">
        <v>14</v>
      </c>
      <c r="L1086" s="160"/>
    </row>
    <row r="1087" spans="10:12" x14ac:dyDescent="0.25">
      <c r="J1087" s="159">
        <v>2.6562500000002201E-3</v>
      </c>
      <c r="K1087" s="1">
        <v>14</v>
      </c>
      <c r="L1087" s="160"/>
    </row>
    <row r="1088" spans="10:12" x14ac:dyDescent="0.25">
      <c r="J1088" s="159">
        <v>2.6574074074076299E-3</v>
      </c>
      <c r="K1088" s="1">
        <v>14</v>
      </c>
      <c r="L1088" s="160"/>
    </row>
    <row r="1089" spans="10:12" x14ac:dyDescent="0.25">
      <c r="J1089" s="159">
        <v>2.6585648148150401E-3</v>
      </c>
      <c r="K1089" s="1">
        <v>13</v>
      </c>
      <c r="L1089" s="160"/>
    </row>
    <row r="1090" spans="10:12" x14ac:dyDescent="0.25">
      <c r="J1090" s="159">
        <v>2.6597222222224499E-3</v>
      </c>
      <c r="K1090" s="1">
        <v>13</v>
      </c>
      <c r="L1090" s="160"/>
    </row>
    <row r="1091" spans="10:12" x14ac:dyDescent="0.25">
      <c r="J1091" s="159">
        <v>2.6608796296298601E-3</v>
      </c>
      <c r="K1091" s="1">
        <v>13</v>
      </c>
      <c r="L1091" s="160"/>
    </row>
    <row r="1092" spans="10:12" x14ac:dyDescent="0.25">
      <c r="J1092" s="159">
        <v>2.6620370370372599E-3</v>
      </c>
      <c r="K1092" s="1">
        <v>13</v>
      </c>
      <c r="L1092" s="160"/>
    </row>
    <row r="1093" spans="10:12" x14ac:dyDescent="0.25">
      <c r="J1093" s="159">
        <v>2.6631944444446701E-3</v>
      </c>
      <c r="K1093" s="1">
        <v>13</v>
      </c>
      <c r="L1093" s="160"/>
    </row>
    <row r="1094" spans="10:12" x14ac:dyDescent="0.25">
      <c r="J1094" s="159">
        <v>2.6643518518520799E-3</v>
      </c>
      <c r="K1094" s="1">
        <v>13</v>
      </c>
      <c r="L1094" s="160"/>
    </row>
    <row r="1095" spans="10:12" x14ac:dyDescent="0.25">
      <c r="J1095" s="159">
        <v>2.6655092592594901E-3</v>
      </c>
      <c r="K1095" s="1">
        <v>13</v>
      </c>
      <c r="L1095" s="160"/>
    </row>
    <row r="1096" spans="10:12" x14ac:dyDescent="0.25">
      <c r="J1096" s="159">
        <v>2.6666666666668899E-3</v>
      </c>
      <c r="K1096" s="1">
        <v>13</v>
      </c>
      <c r="L1096" s="160"/>
    </row>
    <row r="1097" spans="10:12" x14ac:dyDescent="0.25">
      <c r="J1097" s="159">
        <v>2.6678240740743001E-3</v>
      </c>
      <c r="K1097" s="1">
        <v>12</v>
      </c>
      <c r="L1097" s="160"/>
    </row>
    <row r="1098" spans="10:12" x14ac:dyDescent="0.25">
      <c r="J1098" s="159">
        <v>2.6689814814817099E-3</v>
      </c>
      <c r="K1098" s="1">
        <v>12</v>
      </c>
      <c r="L1098" s="160"/>
    </row>
    <row r="1099" spans="10:12" x14ac:dyDescent="0.25">
      <c r="J1099" s="159">
        <v>2.6701388888891201E-3</v>
      </c>
      <c r="K1099" s="1">
        <v>12</v>
      </c>
      <c r="L1099" s="160"/>
    </row>
    <row r="1100" spans="10:12" x14ac:dyDescent="0.25">
      <c r="J1100" s="159">
        <v>2.67129629629652E-3</v>
      </c>
      <c r="K1100" s="1">
        <v>12</v>
      </c>
      <c r="L1100" s="160"/>
    </row>
    <row r="1101" spans="10:12" x14ac:dyDescent="0.25">
      <c r="J1101" s="159">
        <v>2.6724537037039302E-3</v>
      </c>
      <c r="K1101" s="1">
        <v>12</v>
      </c>
      <c r="L1101" s="160"/>
    </row>
    <row r="1102" spans="10:12" x14ac:dyDescent="0.25">
      <c r="J1102" s="159">
        <v>2.67361111111134E-3</v>
      </c>
      <c r="K1102" s="1">
        <v>12</v>
      </c>
      <c r="L1102" s="160"/>
    </row>
    <row r="1103" spans="10:12" x14ac:dyDescent="0.25">
      <c r="J1103" s="159">
        <v>2.6747685185187502E-3</v>
      </c>
      <c r="K1103" s="1">
        <v>12</v>
      </c>
      <c r="L1103" s="160"/>
    </row>
    <row r="1104" spans="10:12" x14ac:dyDescent="0.25">
      <c r="J1104" s="159">
        <v>2.67592592592615E-3</v>
      </c>
      <c r="K1104" s="1">
        <v>12</v>
      </c>
      <c r="L1104" s="160"/>
    </row>
    <row r="1105" spans="10:12" x14ac:dyDescent="0.25">
      <c r="J1105" s="159">
        <v>2.6770833333335602E-3</v>
      </c>
      <c r="K1105" s="1">
        <v>11</v>
      </c>
      <c r="L1105" s="160"/>
    </row>
    <row r="1106" spans="10:12" x14ac:dyDescent="0.25">
      <c r="J1106" s="159">
        <v>2.67824074074097E-3</v>
      </c>
      <c r="K1106" s="1">
        <v>11</v>
      </c>
      <c r="L1106" s="160"/>
    </row>
    <row r="1107" spans="10:12" x14ac:dyDescent="0.25">
      <c r="J1107" s="159">
        <v>2.6793981481483798E-3</v>
      </c>
      <c r="K1107" s="1">
        <v>11</v>
      </c>
      <c r="L1107" s="160"/>
    </row>
    <row r="1108" spans="10:12" x14ac:dyDescent="0.25">
      <c r="J1108" s="159">
        <v>2.68055555555578E-3</v>
      </c>
      <c r="K1108" s="1">
        <v>11</v>
      </c>
      <c r="L1108" s="160"/>
    </row>
    <row r="1109" spans="10:12" x14ac:dyDescent="0.25">
      <c r="J1109" s="159">
        <v>2.6817129629631898E-3</v>
      </c>
      <c r="K1109" s="1">
        <v>11</v>
      </c>
      <c r="L1109" s="160"/>
    </row>
    <row r="1110" spans="10:12" x14ac:dyDescent="0.25">
      <c r="J1110" s="159">
        <v>2.6828703703706E-3</v>
      </c>
      <c r="K1110" s="1">
        <v>11</v>
      </c>
      <c r="L1110" s="160"/>
    </row>
    <row r="1111" spans="10:12" x14ac:dyDescent="0.25">
      <c r="J1111" s="159">
        <v>2.6840277777780098E-3</v>
      </c>
      <c r="K1111" s="1">
        <v>11</v>
      </c>
      <c r="L1111" s="160"/>
    </row>
    <row r="1112" spans="10:12" x14ac:dyDescent="0.25">
      <c r="J1112" s="159">
        <v>2.68518518518542E-3</v>
      </c>
      <c r="K1112" s="1">
        <v>11</v>
      </c>
      <c r="L1112" s="160"/>
    </row>
    <row r="1113" spans="10:12" x14ac:dyDescent="0.25">
      <c r="J1113" s="159">
        <v>2.6863425925928199E-3</v>
      </c>
      <c r="K1113" s="1">
        <v>10</v>
      </c>
      <c r="L1113" s="160"/>
    </row>
    <row r="1114" spans="10:12" x14ac:dyDescent="0.25">
      <c r="J1114" s="159">
        <v>2.6875000000002301E-3</v>
      </c>
      <c r="K1114" s="1">
        <v>10</v>
      </c>
      <c r="L1114" s="160"/>
    </row>
    <row r="1115" spans="10:12" x14ac:dyDescent="0.25">
      <c r="J1115" s="159">
        <v>2.6886574074076399E-3</v>
      </c>
      <c r="K1115" s="1">
        <v>10</v>
      </c>
      <c r="L1115" s="160"/>
    </row>
    <row r="1116" spans="10:12" x14ac:dyDescent="0.25">
      <c r="J1116" s="159">
        <v>2.6898148148150501E-3</v>
      </c>
      <c r="K1116" s="1">
        <v>10</v>
      </c>
      <c r="L1116" s="160"/>
    </row>
    <row r="1117" spans="10:12" x14ac:dyDescent="0.25">
      <c r="J1117" s="159">
        <v>2.6909722222224499E-3</v>
      </c>
      <c r="K1117" s="1">
        <v>10</v>
      </c>
      <c r="L1117" s="160"/>
    </row>
    <row r="1118" spans="10:12" x14ac:dyDescent="0.25">
      <c r="J1118" s="159">
        <v>2.6921296296298601E-3</v>
      </c>
      <c r="K1118" s="1">
        <v>10</v>
      </c>
      <c r="L1118" s="160"/>
    </row>
    <row r="1119" spans="10:12" x14ac:dyDescent="0.25">
      <c r="J1119" s="159">
        <v>2.6932870370372699E-3</v>
      </c>
      <c r="K1119" s="1">
        <v>10</v>
      </c>
      <c r="L1119" s="160"/>
    </row>
    <row r="1120" spans="10:12" x14ac:dyDescent="0.25">
      <c r="J1120" s="159">
        <v>2.6944444444446801E-3</v>
      </c>
      <c r="K1120" s="1">
        <v>10</v>
      </c>
      <c r="L1120" s="160"/>
    </row>
    <row r="1121" spans="10:12" x14ac:dyDescent="0.25">
      <c r="J1121" s="159">
        <v>2.6956018518520799E-3</v>
      </c>
      <c r="K1121" s="1">
        <v>9</v>
      </c>
      <c r="L1121" s="160"/>
    </row>
    <row r="1122" spans="10:12" x14ac:dyDescent="0.25">
      <c r="J1122" s="159">
        <v>2.6967592592594901E-3</v>
      </c>
      <c r="K1122" s="1">
        <v>9</v>
      </c>
      <c r="L1122" s="160"/>
    </row>
    <row r="1123" spans="10:12" x14ac:dyDescent="0.25">
      <c r="J1123" s="159">
        <v>2.6979166666668999E-3</v>
      </c>
      <c r="K1123" s="1">
        <v>9</v>
      </c>
      <c r="L1123" s="160"/>
    </row>
    <row r="1124" spans="10:12" x14ac:dyDescent="0.25">
      <c r="J1124" s="159">
        <v>2.6990740740743101E-3</v>
      </c>
      <c r="K1124" s="1">
        <v>9</v>
      </c>
      <c r="L1124" s="160"/>
    </row>
    <row r="1125" spans="10:12" x14ac:dyDescent="0.25">
      <c r="J1125" s="159">
        <v>2.70023148148171E-3</v>
      </c>
      <c r="K1125" s="1">
        <v>9</v>
      </c>
      <c r="L1125" s="160"/>
    </row>
    <row r="1126" spans="10:12" x14ac:dyDescent="0.25">
      <c r="J1126" s="159">
        <v>2.7013888888891202E-3</v>
      </c>
      <c r="K1126" s="1">
        <v>9</v>
      </c>
      <c r="L1126" s="160"/>
    </row>
    <row r="1127" spans="10:12" x14ac:dyDescent="0.25">
      <c r="J1127" s="159">
        <v>2.70254629629653E-3</v>
      </c>
      <c r="K1127" s="1">
        <v>9</v>
      </c>
      <c r="L1127" s="160"/>
    </row>
    <row r="1128" spans="10:12" x14ac:dyDescent="0.25">
      <c r="J1128" s="159">
        <v>2.7037037037039402E-3</v>
      </c>
      <c r="K1128" s="1">
        <v>9</v>
      </c>
      <c r="L1128" s="160"/>
    </row>
    <row r="1129" spans="10:12" x14ac:dyDescent="0.25">
      <c r="J1129" s="159">
        <v>2.70486111111134E-3</v>
      </c>
      <c r="K1129" s="1">
        <v>8</v>
      </c>
      <c r="L1129" s="160"/>
    </row>
    <row r="1130" spans="10:12" x14ac:dyDescent="0.25">
      <c r="J1130" s="159">
        <v>2.7060185185187502E-3</v>
      </c>
      <c r="K1130" s="1">
        <v>8</v>
      </c>
      <c r="L1130" s="160"/>
    </row>
    <row r="1131" spans="10:12" x14ac:dyDescent="0.25">
      <c r="J1131" s="159">
        <v>2.70717592592616E-3</v>
      </c>
      <c r="K1131" s="1">
        <v>8</v>
      </c>
      <c r="L1131" s="160"/>
    </row>
    <row r="1132" spans="10:12" x14ac:dyDescent="0.25">
      <c r="J1132" s="159">
        <v>2.7083333333335702E-3</v>
      </c>
      <c r="K1132" s="1">
        <v>8</v>
      </c>
      <c r="L1132" s="160"/>
    </row>
    <row r="1133" spans="10:12" x14ac:dyDescent="0.25">
      <c r="J1133" s="159">
        <v>2.70949074074098E-3</v>
      </c>
      <c r="K1133" s="1">
        <v>8</v>
      </c>
      <c r="L1133" s="160"/>
    </row>
    <row r="1134" spans="10:12" x14ac:dyDescent="0.25">
      <c r="J1134" s="159">
        <v>2.7106481481483798E-3</v>
      </c>
      <c r="K1134" s="1">
        <v>8</v>
      </c>
      <c r="L1134" s="160"/>
    </row>
    <row r="1135" spans="10:12" x14ac:dyDescent="0.25">
      <c r="J1135" s="159">
        <v>2.71180555555579E-3</v>
      </c>
      <c r="K1135" s="1">
        <v>8</v>
      </c>
      <c r="L1135" s="160"/>
    </row>
    <row r="1136" spans="10:12" x14ac:dyDescent="0.25">
      <c r="J1136" s="159">
        <v>2.7129629629631998E-3</v>
      </c>
      <c r="K1136" s="1">
        <v>8</v>
      </c>
      <c r="L1136" s="160"/>
    </row>
    <row r="1137" spans="10:12" x14ac:dyDescent="0.25">
      <c r="J1137" s="159">
        <v>2.71412037037061E-3</v>
      </c>
      <c r="K1137" s="1">
        <v>7</v>
      </c>
      <c r="L1137" s="160"/>
    </row>
    <row r="1138" spans="10:12" x14ac:dyDescent="0.25">
      <c r="J1138" s="159">
        <v>2.7152777777780098E-3</v>
      </c>
      <c r="K1138" s="1">
        <v>7</v>
      </c>
      <c r="L1138" s="160"/>
    </row>
    <row r="1139" spans="10:12" x14ac:dyDescent="0.25">
      <c r="J1139" s="159">
        <v>2.7164351851854201E-3</v>
      </c>
      <c r="K1139" s="1">
        <v>7</v>
      </c>
      <c r="L1139" s="160"/>
    </row>
    <row r="1140" spans="10:12" x14ac:dyDescent="0.25">
      <c r="J1140" s="159">
        <v>2.7175925925928299E-3</v>
      </c>
      <c r="K1140" s="1">
        <v>7</v>
      </c>
      <c r="L1140" s="160"/>
    </row>
    <row r="1141" spans="10:12" x14ac:dyDescent="0.25">
      <c r="J1141" s="159">
        <v>2.7187500000002401E-3</v>
      </c>
      <c r="K1141" s="1">
        <v>7</v>
      </c>
      <c r="L1141" s="160"/>
    </row>
    <row r="1142" spans="10:12" x14ac:dyDescent="0.25">
      <c r="J1142" s="159">
        <v>2.7199074074076399E-3</v>
      </c>
      <c r="K1142" s="1">
        <v>7</v>
      </c>
      <c r="L1142" s="160"/>
    </row>
    <row r="1143" spans="10:12" x14ac:dyDescent="0.25">
      <c r="J1143" s="159">
        <v>2.7210648148150501E-3</v>
      </c>
      <c r="K1143" s="1">
        <v>7</v>
      </c>
      <c r="L1143" s="160"/>
    </row>
    <row r="1144" spans="10:12" x14ac:dyDescent="0.25">
      <c r="J1144" s="159">
        <v>2.7222222222224599E-3</v>
      </c>
      <c r="K1144" s="1">
        <v>7</v>
      </c>
      <c r="L1144" s="160"/>
    </row>
    <row r="1145" spans="10:12" x14ac:dyDescent="0.25">
      <c r="J1145" s="159">
        <v>2.7233796296298701E-3</v>
      </c>
      <c r="K1145" s="1">
        <v>6</v>
      </c>
      <c r="L1145" s="160"/>
    </row>
    <row r="1146" spans="10:12" x14ac:dyDescent="0.25">
      <c r="J1146" s="159">
        <v>2.7245370370372699E-3</v>
      </c>
      <c r="K1146" s="1">
        <v>6</v>
      </c>
      <c r="L1146" s="160"/>
    </row>
    <row r="1147" spans="10:12" x14ac:dyDescent="0.25">
      <c r="J1147" s="159">
        <v>2.7256944444446801E-3</v>
      </c>
      <c r="K1147" s="1">
        <v>6</v>
      </c>
      <c r="L1147" s="160"/>
    </row>
    <row r="1148" spans="10:12" x14ac:dyDescent="0.25">
      <c r="J1148" s="159">
        <v>2.7268518518520899E-3</v>
      </c>
      <c r="K1148" s="1">
        <v>6</v>
      </c>
      <c r="L1148" s="160"/>
    </row>
    <row r="1149" spans="10:12" x14ac:dyDescent="0.25">
      <c r="J1149" s="159">
        <v>2.7280092592595001E-3</v>
      </c>
      <c r="K1149" s="1">
        <v>6</v>
      </c>
      <c r="L1149" s="160"/>
    </row>
    <row r="1150" spans="10:12" x14ac:dyDescent="0.25">
      <c r="J1150" s="159">
        <v>2.7291666666669E-3</v>
      </c>
      <c r="K1150" s="1">
        <v>6</v>
      </c>
      <c r="L1150" s="160"/>
    </row>
    <row r="1151" spans="10:12" x14ac:dyDescent="0.25">
      <c r="J1151" s="159">
        <v>2.7303240740743102E-3</v>
      </c>
      <c r="K1151" s="1">
        <v>6</v>
      </c>
      <c r="L1151" s="160"/>
    </row>
    <row r="1152" spans="10:12" x14ac:dyDescent="0.25">
      <c r="J1152" s="159">
        <v>2.73148148148172E-3</v>
      </c>
      <c r="K1152" s="1">
        <v>6</v>
      </c>
      <c r="L1152" s="160"/>
    </row>
    <row r="1153" spans="10:12" x14ac:dyDescent="0.25">
      <c r="J1153" s="159">
        <v>2.7326388888891302E-3</v>
      </c>
      <c r="K1153" s="1">
        <v>5</v>
      </c>
      <c r="L1153" s="160"/>
    </row>
    <row r="1154" spans="10:12" x14ac:dyDescent="0.25">
      <c r="J1154" s="159">
        <v>2.73379629629654E-3</v>
      </c>
      <c r="K1154" s="1">
        <v>5</v>
      </c>
      <c r="L1154" s="160"/>
    </row>
    <row r="1155" spans="10:12" x14ac:dyDescent="0.25">
      <c r="J1155" s="159">
        <v>2.7349537037039402E-3</v>
      </c>
      <c r="K1155" s="1">
        <v>5</v>
      </c>
      <c r="L1155" s="160"/>
    </row>
    <row r="1156" spans="10:12" x14ac:dyDescent="0.25">
      <c r="J1156" s="159">
        <v>2.73611111111135E-3</v>
      </c>
      <c r="K1156" s="1">
        <v>5</v>
      </c>
      <c r="L1156" s="160"/>
    </row>
    <row r="1157" spans="10:12" x14ac:dyDescent="0.25">
      <c r="J1157" s="159">
        <v>2.7372685185187602E-3</v>
      </c>
      <c r="K1157" s="1">
        <v>5</v>
      </c>
      <c r="L1157" s="160"/>
    </row>
    <row r="1158" spans="10:12" x14ac:dyDescent="0.25">
      <c r="J1158" s="159">
        <v>2.73842592592617E-3</v>
      </c>
      <c r="K1158" s="1">
        <v>5</v>
      </c>
      <c r="L1158" s="160"/>
    </row>
    <row r="1159" spans="10:12" x14ac:dyDescent="0.25">
      <c r="J1159" s="159">
        <v>2.7395833333335698E-3</v>
      </c>
      <c r="K1159" s="1">
        <v>5</v>
      </c>
      <c r="L1159" s="160"/>
    </row>
    <row r="1160" spans="10:12" x14ac:dyDescent="0.25">
      <c r="J1160" s="159">
        <v>2.74074074074098E-3</v>
      </c>
      <c r="K1160" s="1">
        <v>5</v>
      </c>
      <c r="L1160" s="160"/>
    </row>
    <row r="1161" spans="10:12" x14ac:dyDescent="0.25">
      <c r="J1161" s="159">
        <v>2.7418981481483898E-3</v>
      </c>
      <c r="K1161" s="1">
        <v>4</v>
      </c>
      <c r="L1161" s="160"/>
    </row>
    <row r="1162" spans="10:12" x14ac:dyDescent="0.25">
      <c r="J1162" s="159">
        <v>2.7430555555558E-3</v>
      </c>
      <c r="K1162" s="1">
        <v>4</v>
      </c>
      <c r="L1162" s="160"/>
    </row>
    <row r="1163" spans="10:12" x14ac:dyDescent="0.25">
      <c r="J1163" s="159">
        <v>2.7442129629631998E-3</v>
      </c>
      <c r="K1163" s="1">
        <v>4</v>
      </c>
      <c r="L1163" s="160"/>
    </row>
    <row r="1164" spans="10:12" x14ac:dyDescent="0.25">
      <c r="J1164" s="159">
        <v>2.7453703703706101E-3</v>
      </c>
      <c r="K1164" s="1">
        <v>4</v>
      </c>
      <c r="L1164" s="160"/>
    </row>
    <row r="1165" spans="10:12" x14ac:dyDescent="0.25">
      <c r="J1165" s="159">
        <v>2.7465277777780198E-3</v>
      </c>
      <c r="K1165" s="1">
        <v>4</v>
      </c>
      <c r="L1165" s="160"/>
    </row>
    <row r="1166" spans="10:12" x14ac:dyDescent="0.25">
      <c r="J1166" s="159">
        <v>2.7476851851854301E-3</v>
      </c>
      <c r="K1166" s="1">
        <v>4</v>
      </c>
      <c r="L1166" s="160"/>
    </row>
    <row r="1167" spans="10:12" x14ac:dyDescent="0.25">
      <c r="J1167" s="159">
        <v>2.7488425925928299E-3</v>
      </c>
      <c r="K1167" s="1">
        <v>4</v>
      </c>
      <c r="L1167" s="160"/>
    </row>
    <row r="1168" spans="10:12" x14ac:dyDescent="0.25">
      <c r="J1168" s="159">
        <v>2.7500000000002401E-3</v>
      </c>
      <c r="K1168" s="1">
        <v>4</v>
      </c>
      <c r="L1168" s="160"/>
    </row>
    <row r="1169" spans="10:12" x14ac:dyDescent="0.25">
      <c r="J1169" s="159">
        <v>2.7511574074076499E-3</v>
      </c>
      <c r="K1169" s="1">
        <v>3</v>
      </c>
      <c r="L1169" s="160"/>
    </row>
    <row r="1170" spans="10:12" x14ac:dyDescent="0.25">
      <c r="J1170" s="159">
        <v>2.7523148148150601E-3</v>
      </c>
      <c r="K1170" s="1">
        <v>3</v>
      </c>
      <c r="L1170" s="160"/>
    </row>
    <row r="1171" spans="10:12" x14ac:dyDescent="0.25">
      <c r="J1171" s="159">
        <v>2.7534722222224599E-3</v>
      </c>
      <c r="K1171" s="1">
        <v>3</v>
      </c>
      <c r="L1171" s="160"/>
    </row>
    <row r="1172" spans="10:12" x14ac:dyDescent="0.25">
      <c r="J1172" s="159">
        <v>2.7546296296298701E-3</v>
      </c>
      <c r="K1172" s="1">
        <v>3</v>
      </c>
      <c r="L1172" s="160"/>
    </row>
    <row r="1173" spans="10:12" x14ac:dyDescent="0.25">
      <c r="J1173" s="159">
        <v>2.7557870370372799E-3</v>
      </c>
      <c r="K1173" s="1">
        <v>3</v>
      </c>
      <c r="L1173" s="160"/>
    </row>
    <row r="1174" spans="10:12" x14ac:dyDescent="0.25">
      <c r="J1174" s="159">
        <v>2.7569444444446901E-3</v>
      </c>
      <c r="K1174" s="1">
        <v>3</v>
      </c>
      <c r="L1174" s="160"/>
    </row>
    <row r="1175" spans="10:12" x14ac:dyDescent="0.25">
      <c r="J1175" s="159">
        <v>2.7581018518520999E-3</v>
      </c>
      <c r="K1175" s="1">
        <v>3</v>
      </c>
      <c r="L1175" s="160"/>
    </row>
    <row r="1176" spans="10:12" x14ac:dyDescent="0.25">
      <c r="J1176" s="159">
        <v>2.7592592592595002E-3</v>
      </c>
      <c r="K1176" s="1">
        <v>3</v>
      </c>
      <c r="L1176" s="160"/>
    </row>
    <row r="1177" spans="10:12" x14ac:dyDescent="0.25">
      <c r="J1177" s="159">
        <v>2.76041666666691E-3</v>
      </c>
      <c r="K1177" s="1">
        <v>2</v>
      </c>
      <c r="L1177" s="160"/>
    </row>
    <row r="1178" spans="10:12" x14ac:dyDescent="0.25">
      <c r="J1178" s="159">
        <v>2.7615740740743202E-3</v>
      </c>
      <c r="K1178" s="1">
        <v>2</v>
      </c>
      <c r="L1178" s="160"/>
    </row>
    <row r="1179" spans="10:12" x14ac:dyDescent="0.25">
      <c r="J1179" s="159">
        <v>2.76273148148173E-3</v>
      </c>
      <c r="K1179" s="1">
        <v>2</v>
      </c>
      <c r="L1179" s="160"/>
    </row>
    <row r="1180" spans="10:12" x14ac:dyDescent="0.25">
      <c r="J1180" s="159">
        <v>2.7638888888891302E-3</v>
      </c>
      <c r="K1180" s="1">
        <v>2</v>
      </c>
      <c r="L1180" s="160"/>
    </row>
    <row r="1181" spans="10:12" x14ac:dyDescent="0.25">
      <c r="J1181" s="159">
        <v>2.76504629629654E-3</v>
      </c>
      <c r="K1181" s="1">
        <v>2</v>
      </c>
      <c r="L1181" s="160"/>
    </row>
    <row r="1182" spans="10:12" x14ac:dyDescent="0.25">
      <c r="J1182" s="159">
        <v>2.7662037037039502E-3</v>
      </c>
      <c r="K1182" s="1">
        <v>2</v>
      </c>
      <c r="L1182" s="160"/>
    </row>
    <row r="1183" spans="10:12" x14ac:dyDescent="0.25">
      <c r="J1183" s="159">
        <v>2.76736111111136E-3</v>
      </c>
      <c r="K1183" s="1">
        <v>2</v>
      </c>
      <c r="L1183" s="160"/>
    </row>
    <row r="1184" spans="10:12" x14ac:dyDescent="0.25">
      <c r="J1184" s="159">
        <v>2.7685185185187598E-3</v>
      </c>
      <c r="K1184" s="1">
        <v>2</v>
      </c>
      <c r="L1184" s="160"/>
    </row>
    <row r="1185" spans="10:12" x14ac:dyDescent="0.25">
      <c r="J1185" s="159">
        <v>2.76967592592617E-3</v>
      </c>
      <c r="K1185" s="1">
        <v>1</v>
      </c>
      <c r="L1185" s="160"/>
    </row>
    <row r="1186" spans="10:12" x14ac:dyDescent="0.25">
      <c r="J1186" s="159">
        <v>2.7708333333335798E-3</v>
      </c>
      <c r="K1186" s="1">
        <v>1</v>
      </c>
      <c r="L1186" s="160"/>
    </row>
    <row r="1187" spans="10:12" x14ac:dyDescent="0.25">
      <c r="J1187" s="159">
        <v>2.77199074074099E-3</v>
      </c>
      <c r="K1187" s="1">
        <v>1</v>
      </c>
      <c r="L1187" s="160"/>
    </row>
    <row r="1188" spans="10:12" x14ac:dyDescent="0.25">
      <c r="J1188" s="159">
        <v>2.7731481481483898E-3</v>
      </c>
      <c r="K1188" s="1">
        <v>1</v>
      </c>
      <c r="L1188" s="160"/>
    </row>
    <row r="1189" spans="10:12" x14ac:dyDescent="0.25">
      <c r="J1189" s="159">
        <v>2.7743055555558001E-3</v>
      </c>
      <c r="K1189" s="1">
        <v>1</v>
      </c>
      <c r="L1189" s="160"/>
    </row>
    <row r="1190" spans="10:12" x14ac:dyDescent="0.25">
      <c r="J1190" s="159">
        <v>2.7754629629632098E-3</v>
      </c>
      <c r="K1190" s="1">
        <v>1</v>
      </c>
      <c r="L1190" s="160"/>
    </row>
    <row r="1191" spans="10:12" x14ac:dyDescent="0.25">
      <c r="J1191" s="159">
        <v>2.7766203703706201E-3</v>
      </c>
      <c r="K1191" s="1">
        <v>1</v>
      </c>
      <c r="L1191" s="160"/>
    </row>
    <row r="1192" spans="10:12" x14ac:dyDescent="0.25">
      <c r="J1192" s="159">
        <v>2.7777777777780199E-3</v>
      </c>
      <c r="K1192" s="1">
        <v>1</v>
      </c>
      <c r="L1192" s="160"/>
    </row>
  </sheetData>
  <autoFilter ref="J1:K1">
    <sortState ref="J2:K1192">
      <sortCondition ref="J1"/>
    </sortState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" sqref="E1:E41"/>
    </sheetView>
  </sheetViews>
  <sheetFormatPr defaultRowHeight="15" x14ac:dyDescent="0.25"/>
  <cols>
    <col min="6" max="6" width="30.5703125" customWidth="1"/>
  </cols>
  <sheetData>
    <row r="1" spans="1:7" x14ac:dyDescent="0.25">
      <c r="A1" t="s">
        <v>15</v>
      </c>
      <c r="B1" t="s">
        <v>14</v>
      </c>
      <c r="C1">
        <v>6</v>
      </c>
      <c r="E1" t="str">
        <f>A1&amp;G1&amp;B1&amp;C1</f>
        <v>='ЮНОШИ (ТЕСТ)'!C6</v>
      </c>
      <c r="G1" s="17" t="s">
        <v>16</v>
      </c>
    </row>
    <row r="2" spans="1:7" x14ac:dyDescent="0.25">
      <c r="A2" t="s">
        <v>15</v>
      </c>
      <c r="B2" t="s">
        <v>14</v>
      </c>
      <c r="C2">
        <v>12</v>
      </c>
      <c r="E2" t="str">
        <f t="shared" ref="E2:E41" si="0">A2&amp;G2&amp;B2&amp;C2</f>
        <v>='ЮНОШИ (ТЕСТ)'!C12</v>
      </c>
      <c r="G2" s="17" t="s">
        <v>16</v>
      </c>
    </row>
    <row r="3" spans="1:7" x14ac:dyDescent="0.25">
      <c r="A3" t="s">
        <v>15</v>
      </c>
      <c r="B3" t="s">
        <v>14</v>
      </c>
      <c r="C3">
        <v>18</v>
      </c>
      <c r="E3" t="str">
        <f t="shared" si="0"/>
        <v>='ЮНОШИ (ТЕСТ)'!C18</v>
      </c>
      <c r="G3" s="17" t="s">
        <v>16</v>
      </c>
    </row>
    <row r="4" spans="1:7" x14ac:dyDescent="0.25">
      <c r="A4" t="s">
        <v>15</v>
      </c>
      <c r="B4" t="s">
        <v>14</v>
      </c>
      <c r="C4">
        <v>24</v>
      </c>
      <c r="E4" t="str">
        <f t="shared" si="0"/>
        <v>='ЮНОШИ (ТЕСТ)'!C24</v>
      </c>
      <c r="G4" s="17" t="s">
        <v>16</v>
      </c>
    </row>
    <row r="5" spans="1:7" x14ac:dyDescent="0.25">
      <c r="A5" t="s">
        <v>15</v>
      </c>
      <c r="B5" t="s">
        <v>14</v>
      </c>
      <c r="C5">
        <v>30</v>
      </c>
      <c r="E5" t="str">
        <f t="shared" si="0"/>
        <v>='ЮНОШИ (ТЕСТ)'!C30</v>
      </c>
      <c r="G5" s="17" t="s">
        <v>16</v>
      </c>
    </row>
    <row r="6" spans="1:7" x14ac:dyDescent="0.25">
      <c r="A6" t="s">
        <v>15</v>
      </c>
      <c r="B6" t="s">
        <v>14</v>
      </c>
      <c r="C6">
        <v>36</v>
      </c>
      <c r="E6" t="str">
        <f t="shared" si="0"/>
        <v>='ЮНОШИ (ТЕСТ)'!C36</v>
      </c>
      <c r="G6" s="17" t="s">
        <v>16</v>
      </c>
    </row>
    <row r="7" spans="1:7" x14ac:dyDescent="0.25">
      <c r="A7" t="s">
        <v>15</v>
      </c>
      <c r="B7" t="s">
        <v>14</v>
      </c>
      <c r="C7">
        <v>42</v>
      </c>
      <c r="E7" t="str">
        <f t="shared" si="0"/>
        <v>='ЮНОШИ (ТЕСТ)'!C42</v>
      </c>
      <c r="G7" s="17" t="s">
        <v>16</v>
      </c>
    </row>
    <row r="8" spans="1:7" x14ac:dyDescent="0.25">
      <c r="A8" t="s">
        <v>15</v>
      </c>
      <c r="B8" t="s">
        <v>14</v>
      </c>
      <c r="C8">
        <v>48</v>
      </c>
      <c r="E8" t="str">
        <f t="shared" si="0"/>
        <v>='ЮНОШИ (ТЕСТ)'!C48</v>
      </c>
      <c r="G8" s="17" t="s">
        <v>16</v>
      </c>
    </row>
    <row r="9" spans="1:7" x14ac:dyDescent="0.25">
      <c r="A9" t="s">
        <v>15</v>
      </c>
      <c r="B9" t="s">
        <v>14</v>
      </c>
      <c r="C9">
        <v>54</v>
      </c>
      <c r="E9" t="str">
        <f t="shared" si="0"/>
        <v>='ЮНОШИ (ТЕСТ)'!C54</v>
      </c>
      <c r="G9" s="17" t="s">
        <v>16</v>
      </c>
    </row>
    <row r="10" spans="1:7" x14ac:dyDescent="0.25">
      <c r="A10" t="s">
        <v>15</v>
      </c>
      <c r="B10" t="s">
        <v>14</v>
      </c>
      <c r="C10">
        <v>60</v>
      </c>
      <c r="E10" t="str">
        <f t="shared" si="0"/>
        <v>='ЮНОШИ (ТЕСТ)'!C60</v>
      </c>
      <c r="G10" s="17" t="s">
        <v>16</v>
      </c>
    </row>
    <row r="11" spans="1:7" x14ac:dyDescent="0.25">
      <c r="A11" t="s">
        <v>15</v>
      </c>
      <c r="B11" t="s">
        <v>14</v>
      </c>
      <c r="C11">
        <v>66</v>
      </c>
      <c r="E11" t="str">
        <f t="shared" si="0"/>
        <v>='ЮНОШИ (ТЕСТ)'!C66</v>
      </c>
      <c r="G11" s="17" t="s">
        <v>16</v>
      </c>
    </row>
    <row r="12" spans="1:7" x14ac:dyDescent="0.25">
      <c r="A12" t="s">
        <v>15</v>
      </c>
      <c r="B12" t="s">
        <v>14</v>
      </c>
      <c r="C12">
        <v>72</v>
      </c>
      <c r="E12" t="str">
        <f t="shared" si="0"/>
        <v>='ЮНОШИ (ТЕСТ)'!C72</v>
      </c>
      <c r="G12" s="17" t="s">
        <v>16</v>
      </c>
    </row>
    <row r="13" spans="1:7" x14ac:dyDescent="0.25">
      <c r="A13" t="s">
        <v>15</v>
      </c>
      <c r="B13" t="s">
        <v>14</v>
      </c>
      <c r="C13">
        <v>78</v>
      </c>
      <c r="E13" t="str">
        <f t="shared" si="0"/>
        <v>='ЮНОШИ (ТЕСТ)'!C78</v>
      </c>
      <c r="G13" s="17" t="s">
        <v>16</v>
      </c>
    </row>
    <row r="14" spans="1:7" x14ac:dyDescent="0.25">
      <c r="A14" t="s">
        <v>15</v>
      </c>
      <c r="B14" t="s">
        <v>14</v>
      </c>
      <c r="C14">
        <v>84</v>
      </c>
      <c r="E14" t="str">
        <f t="shared" si="0"/>
        <v>='ЮНОШИ (ТЕСТ)'!C84</v>
      </c>
      <c r="G14" s="17" t="s">
        <v>16</v>
      </c>
    </row>
    <row r="15" spans="1:7" x14ac:dyDescent="0.25">
      <c r="A15" t="s">
        <v>15</v>
      </c>
      <c r="B15" t="s">
        <v>14</v>
      </c>
      <c r="C15">
        <v>90</v>
      </c>
      <c r="E15" t="str">
        <f t="shared" si="0"/>
        <v>='ЮНОШИ (ТЕСТ)'!C90</v>
      </c>
      <c r="G15" s="17" t="s">
        <v>16</v>
      </c>
    </row>
    <row r="16" spans="1:7" x14ac:dyDescent="0.25">
      <c r="A16" t="s">
        <v>15</v>
      </c>
      <c r="B16" t="s">
        <v>14</v>
      </c>
      <c r="C16">
        <v>96</v>
      </c>
      <c r="E16" t="str">
        <f t="shared" si="0"/>
        <v>='ЮНОШИ (ТЕСТ)'!C96</v>
      </c>
      <c r="G16" s="17" t="s">
        <v>16</v>
      </c>
    </row>
    <row r="17" spans="1:7" x14ac:dyDescent="0.25">
      <c r="A17" t="s">
        <v>15</v>
      </c>
      <c r="B17" t="s">
        <v>14</v>
      </c>
      <c r="C17">
        <v>102</v>
      </c>
      <c r="E17" t="str">
        <f t="shared" si="0"/>
        <v>='ЮНОШИ (ТЕСТ)'!C102</v>
      </c>
      <c r="G17" s="17" t="s">
        <v>16</v>
      </c>
    </row>
    <row r="18" spans="1:7" x14ac:dyDescent="0.25">
      <c r="A18" t="s">
        <v>15</v>
      </c>
      <c r="B18" t="s">
        <v>14</v>
      </c>
      <c r="C18">
        <v>108</v>
      </c>
      <c r="E18" t="str">
        <f t="shared" si="0"/>
        <v>='ЮНОШИ (ТЕСТ)'!C108</v>
      </c>
      <c r="G18" s="17" t="s">
        <v>16</v>
      </c>
    </row>
    <row r="19" spans="1:7" x14ac:dyDescent="0.25">
      <c r="A19" t="s">
        <v>15</v>
      </c>
      <c r="B19" t="s">
        <v>14</v>
      </c>
      <c r="C19">
        <v>114</v>
      </c>
      <c r="E19" t="str">
        <f t="shared" si="0"/>
        <v>='ЮНОШИ (ТЕСТ)'!C114</v>
      </c>
      <c r="G19" s="17" t="s">
        <v>16</v>
      </c>
    </row>
    <row r="20" spans="1:7" x14ac:dyDescent="0.25">
      <c r="A20" t="s">
        <v>15</v>
      </c>
      <c r="B20" t="s">
        <v>14</v>
      </c>
      <c r="C20">
        <v>120</v>
      </c>
      <c r="E20" t="str">
        <f t="shared" si="0"/>
        <v>='ЮНОШИ (ТЕСТ)'!C120</v>
      </c>
      <c r="G20" s="17" t="s">
        <v>16</v>
      </c>
    </row>
    <row r="21" spans="1:7" x14ac:dyDescent="0.25">
      <c r="A21" t="s">
        <v>15</v>
      </c>
      <c r="B21" t="s">
        <v>14</v>
      </c>
      <c r="C21">
        <v>126</v>
      </c>
      <c r="E21" t="str">
        <f t="shared" si="0"/>
        <v>='ЮНОШИ (ТЕСТ)'!C126</v>
      </c>
      <c r="G21" s="17" t="s">
        <v>16</v>
      </c>
    </row>
    <row r="22" spans="1:7" x14ac:dyDescent="0.25">
      <c r="A22" t="s">
        <v>15</v>
      </c>
      <c r="B22" t="s">
        <v>14</v>
      </c>
      <c r="C22">
        <v>132</v>
      </c>
      <c r="E22" t="str">
        <f t="shared" si="0"/>
        <v>='ЮНОШИ (ТЕСТ)'!C132</v>
      </c>
      <c r="G22" s="17" t="s">
        <v>16</v>
      </c>
    </row>
    <row r="23" spans="1:7" x14ac:dyDescent="0.25">
      <c r="A23" t="s">
        <v>15</v>
      </c>
      <c r="B23" t="s">
        <v>14</v>
      </c>
      <c r="C23">
        <v>138</v>
      </c>
      <c r="E23" t="str">
        <f t="shared" si="0"/>
        <v>='ЮНОШИ (ТЕСТ)'!C138</v>
      </c>
      <c r="G23" s="17" t="s">
        <v>16</v>
      </c>
    </row>
    <row r="24" spans="1:7" x14ac:dyDescent="0.25">
      <c r="A24" t="s">
        <v>15</v>
      </c>
      <c r="B24" t="s">
        <v>14</v>
      </c>
      <c r="C24">
        <v>144</v>
      </c>
      <c r="E24" t="str">
        <f t="shared" si="0"/>
        <v>='ЮНОШИ (ТЕСТ)'!C144</v>
      </c>
      <c r="G24" s="17" t="s">
        <v>16</v>
      </c>
    </row>
    <row r="25" spans="1:7" x14ac:dyDescent="0.25">
      <c r="A25" t="s">
        <v>15</v>
      </c>
      <c r="B25" t="s">
        <v>14</v>
      </c>
      <c r="C25">
        <v>150</v>
      </c>
      <c r="E25" t="str">
        <f t="shared" si="0"/>
        <v>='ЮНОШИ (ТЕСТ)'!C150</v>
      </c>
      <c r="G25" s="17" t="s">
        <v>16</v>
      </c>
    </row>
    <row r="26" spans="1:7" x14ac:dyDescent="0.25">
      <c r="A26" t="s">
        <v>15</v>
      </c>
      <c r="B26" t="s">
        <v>14</v>
      </c>
      <c r="C26">
        <v>156</v>
      </c>
      <c r="E26" t="str">
        <f t="shared" si="0"/>
        <v>='ЮНОШИ (ТЕСТ)'!C156</v>
      </c>
      <c r="G26" s="17" t="s">
        <v>16</v>
      </c>
    </row>
    <row r="27" spans="1:7" x14ac:dyDescent="0.25">
      <c r="A27" t="s">
        <v>15</v>
      </c>
      <c r="B27" t="s">
        <v>14</v>
      </c>
      <c r="C27">
        <v>162</v>
      </c>
      <c r="E27" t="str">
        <f t="shared" si="0"/>
        <v>='ЮНОШИ (ТЕСТ)'!C162</v>
      </c>
      <c r="G27" s="17" t="s">
        <v>16</v>
      </c>
    </row>
    <row r="28" spans="1:7" x14ac:dyDescent="0.25">
      <c r="A28" t="s">
        <v>15</v>
      </c>
      <c r="B28" t="s">
        <v>14</v>
      </c>
      <c r="C28">
        <v>168</v>
      </c>
      <c r="E28" t="str">
        <f t="shared" si="0"/>
        <v>='ЮНОШИ (ТЕСТ)'!C168</v>
      </c>
      <c r="G28" s="17" t="s">
        <v>16</v>
      </c>
    </row>
    <row r="29" spans="1:7" x14ac:dyDescent="0.25">
      <c r="A29" t="s">
        <v>15</v>
      </c>
      <c r="B29" t="s">
        <v>14</v>
      </c>
      <c r="C29">
        <v>174</v>
      </c>
      <c r="E29" t="str">
        <f t="shared" si="0"/>
        <v>='ЮНОШИ (ТЕСТ)'!C174</v>
      </c>
      <c r="G29" s="17" t="s">
        <v>16</v>
      </c>
    </row>
    <row r="30" spans="1:7" x14ac:dyDescent="0.25">
      <c r="A30" t="s">
        <v>15</v>
      </c>
      <c r="B30" t="s">
        <v>14</v>
      </c>
      <c r="C30">
        <v>180</v>
      </c>
      <c r="E30" t="str">
        <f t="shared" si="0"/>
        <v>='ЮНОШИ (ТЕСТ)'!C180</v>
      </c>
      <c r="G30" s="17" t="s">
        <v>16</v>
      </c>
    </row>
    <row r="31" spans="1:7" x14ac:dyDescent="0.25">
      <c r="A31" t="s">
        <v>15</v>
      </c>
      <c r="B31" t="s">
        <v>14</v>
      </c>
      <c r="C31">
        <v>186</v>
      </c>
      <c r="E31" t="str">
        <f t="shared" si="0"/>
        <v>='ЮНОШИ (ТЕСТ)'!C186</v>
      </c>
      <c r="G31" s="17" t="s">
        <v>16</v>
      </c>
    </row>
    <row r="32" spans="1:7" x14ac:dyDescent="0.25">
      <c r="A32" t="s">
        <v>15</v>
      </c>
      <c r="B32" t="s">
        <v>14</v>
      </c>
      <c r="C32">
        <v>192</v>
      </c>
      <c r="E32" t="str">
        <f t="shared" si="0"/>
        <v>='ЮНОШИ (ТЕСТ)'!C192</v>
      </c>
      <c r="G32" s="17" t="s">
        <v>16</v>
      </c>
    </row>
    <row r="33" spans="1:7" x14ac:dyDescent="0.25">
      <c r="A33" t="s">
        <v>15</v>
      </c>
      <c r="B33" t="s">
        <v>14</v>
      </c>
      <c r="C33">
        <v>198</v>
      </c>
      <c r="E33" t="str">
        <f t="shared" si="0"/>
        <v>='ЮНОШИ (ТЕСТ)'!C198</v>
      </c>
      <c r="G33" s="17" t="s">
        <v>16</v>
      </c>
    </row>
    <row r="34" spans="1:7" x14ac:dyDescent="0.25">
      <c r="A34" t="s">
        <v>15</v>
      </c>
      <c r="B34" t="s">
        <v>14</v>
      </c>
      <c r="C34">
        <v>204</v>
      </c>
      <c r="E34" t="str">
        <f t="shared" si="0"/>
        <v>='ЮНОШИ (ТЕСТ)'!C204</v>
      </c>
      <c r="G34" s="17" t="s">
        <v>16</v>
      </c>
    </row>
    <row r="35" spans="1:7" x14ac:dyDescent="0.25">
      <c r="A35" t="s">
        <v>15</v>
      </c>
      <c r="B35" t="s">
        <v>14</v>
      </c>
      <c r="C35">
        <v>210</v>
      </c>
      <c r="E35" t="str">
        <f t="shared" si="0"/>
        <v>='ЮНОШИ (ТЕСТ)'!C210</v>
      </c>
      <c r="G35" s="17" t="s">
        <v>16</v>
      </c>
    </row>
    <row r="36" spans="1:7" x14ac:dyDescent="0.25">
      <c r="A36" t="s">
        <v>15</v>
      </c>
      <c r="B36" t="s">
        <v>14</v>
      </c>
      <c r="C36">
        <v>216</v>
      </c>
      <c r="E36" t="str">
        <f t="shared" si="0"/>
        <v>='ЮНОШИ (ТЕСТ)'!C216</v>
      </c>
      <c r="G36" s="17" t="s">
        <v>16</v>
      </c>
    </row>
    <row r="37" spans="1:7" x14ac:dyDescent="0.25">
      <c r="A37" t="s">
        <v>15</v>
      </c>
      <c r="B37" t="s">
        <v>14</v>
      </c>
      <c r="C37">
        <v>222</v>
      </c>
      <c r="E37" t="str">
        <f t="shared" si="0"/>
        <v>='ЮНОШИ (ТЕСТ)'!C222</v>
      </c>
      <c r="G37" s="17" t="s">
        <v>16</v>
      </c>
    </row>
    <row r="38" spans="1:7" x14ac:dyDescent="0.25">
      <c r="A38" t="s">
        <v>15</v>
      </c>
      <c r="B38" t="s">
        <v>14</v>
      </c>
      <c r="C38">
        <v>228</v>
      </c>
      <c r="E38" t="str">
        <f t="shared" si="0"/>
        <v>='ЮНОШИ (ТЕСТ)'!C228</v>
      </c>
      <c r="G38" s="17" t="s">
        <v>16</v>
      </c>
    </row>
    <row r="39" spans="1:7" x14ac:dyDescent="0.25">
      <c r="A39" t="s">
        <v>15</v>
      </c>
      <c r="B39" t="s">
        <v>14</v>
      </c>
      <c r="C39">
        <v>234</v>
      </c>
      <c r="E39" t="str">
        <f t="shared" si="0"/>
        <v>='ЮНОШИ (ТЕСТ)'!C234</v>
      </c>
      <c r="G39" s="17" t="s">
        <v>16</v>
      </c>
    </row>
    <row r="40" spans="1:7" x14ac:dyDescent="0.25">
      <c r="A40" t="s">
        <v>15</v>
      </c>
      <c r="B40" t="s">
        <v>14</v>
      </c>
      <c r="C40">
        <v>240</v>
      </c>
      <c r="E40" t="str">
        <f t="shared" si="0"/>
        <v>='ЮНОШИ (ТЕСТ)'!C240</v>
      </c>
      <c r="G40" s="17" t="s">
        <v>16</v>
      </c>
    </row>
    <row r="41" spans="1:7" x14ac:dyDescent="0.25">
      <c r="A41" t="s">
        <v>15</v>
      </c>
      <c r="B41" t="s">
        <v>14</v>
      </c>
      <c r="C41">
        <v>246</v>
      </c>
      <c r="E41" t="str">
        <f t="shared" si="0"/>
        <v>='ЮНОШИ (ТЕСТ)'!C246</v>
      </c>
      <c r="G41" s="17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8"/>
  <sheetViews>
    <sheetView topLeftCell="A10" zoomScale="90" zoomScaleNormal="90" workbookViewId="0">
      <selection activeCell="O12" sqref="O12"/>
    </sheetView>
  </sheetViews>
  <sheetFormatPr defaultRowHeight="15" x14ac:dyDescent="0.25"/>
  <cols>
    <col min="2" max="2" width="30.7109375" customWidth="1"/>
    <col min="3" max="4" width="11.42578125" customWidth="1"/>
    <col min="7" max="7" width="30.7109375" customWidth="1"/>
    <col min="8" max="9" width="11.42578125" customWidth="1"/>
  </cols>
  <sheetData>
    <row r="1" spans="1:9" ht="17.100000000000001" customHeight="1" x14ac:dyDescent="0.25">
      <c r="A1" s="297" t="s">
        <v>36</v>
      </c>
      <c r="B1" s="297"/>
      <c r="C1" s="297"/>
      <c r="D1" s="297"/>
      <c r="E1" s="297"/>
      <c r="F1" s="297"/>
      <c r="G1" s="297"/>
      <c r="H1" s="297"/>
      <c r="I1" s="297"/>
    </row>
    <row r="2" spans="1:9" ht="17.100000000000001" customHeight="1" x14ac:dyDescent="0.25">
      <c r="A2" s="297" t="s">
        <v>145</v>
      </c>
      <c r="B2" s="297"/>
      <c r="C2" s="297"/>
      <c r="D2" s="297"/>
      <c r="E2" s="297"/>
      <c r="F2" s="297"/>
      <c r="G2" s="297"/>
      <c r="H2" s="297"/>
      <c r="I2" s="297"/>
    </row>
    <row r="3" spans="1:9" ht="17.100000000000001" customHeight="1" x14ac:dyDescent="0.25">
      <c r="A3" s="297" t="s">
        <v>38</v>
      </c>
      <c r="B3" s="297"/>
      <c r="C3" s="297"/>
      <c r="D3" s="297"/>
      <c r="E3" s="297"/>
      <c r="F3" s="297"/>
      <c r="G3" s="297"/>
      <c r="H3" s="297"/>
      <c r="I3" s="297"/>
    </row>
    <row r="4" spans="1:9" ht="17.100000000000001" customHeight="1" x14ac:dyDescent="0.25">
      <c r="A4" s="297" t="s">
        <v>47</v>
      </c>
      <c r="B4" s="297"/>
      <c r="C4" s="297"/>
      <c r="D4" s="297"/>
      <c r="E4" s="297"/>
      <c r="F4" s="297"/>
      <c r="G4" s="297"/>
      <c r="H4" s="297"/>
      <c r="I4" s="297"/>
    </row>
    <row r="5" spans="1:9" ht="15.75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ht="15.75" x14ac:dyDescent="0.25">
      <c r="A6" s="59"/>
      <c r="B6" s="59" t="s">
        <v>463</v>
      </c>
      <c r="C6" s="59"/>
      <c r="D6" s="59"/>
      <c r="E6" s="59"/>
      <c r="F6" s="295" t="s">
        <v>34</v>
      </c>
      <c r="G6" s="295"/>
      <c r="H6" s="295"/>
      <c r="I6" s="295"/>
    </row>
    <row r="8" spans="1:9" ht="15.75" x14ac:dyDescent="0.25">
      <c r="A8" s="296" t="s">
        <v>28</v>
      </c>
      <c r="B8" s="296"/>
      <c r="C8" s="296"/>
      <c r="D8" s="296"/>
      <c r="F8" s="296" t="s">
        <v>29</v>
      </c>
      <c r="G8" s="296"/>
      <c r="H8" s="296"/>
      <c r="I8" s="296"/>
    </row>
    <row r="10" spans="1:9" ht="62.25" customHeight="1" x14ac:dyDescent="0.25">
      <c r="A10" s="31" t="s">
        <v>55</v>
      </c>
      <c r="B10" s="31" t="s">
        <v>45</v>
      </c>
      <c r="C10" s="31" t="s">
        <v>46</v>
      </c>
      <c r="D10" s="31" t="s">
        <v>6</v>
      </c>
      <c r="F10" s="31" t="s">
        <v>55</v>
      </c>
      <c r="G10" s="31" t="s">
        <v>45</v>
      </c>
      <c r="H10" s="31" t="s">
        <v>46</v>
      </c>
      <c r="I10" s="31" t="s">
        <v>6</v>
      </c>
    </row>
    <row r="11" spans="1:9" ht="42.75" customHeight="1" x14ac:dyDescent="0.25">
      <c r="A11" s="3">
        <v>1</v>
      </c>
      <c r="B11" s="204" t="s">
        <v>474</v>
      </c>
      <c r="C11" s="69">
        <v>2.1377314814814813E-3</v>
      </c>
      <c r="D11" s="3">
        <f>IFERROR(RANK(C11,$C$11:$C$18,1),0)</f>
        <v>4</v>
      </c>
      <c r="F11" s="3">
        <v>1</v>
      </c>
      <c r="G11" s="204" t="s">
        <v>474</v>
      </c>
      <c r="H11" s="69">
        <v>1.8923611111111112E-3</v>
      </c>
      <c r="I11" s="3">
        <f>IFERROR(RANK(H11,$H$11:$H$18,1),0)</f>
        <v>6</v>
      </c>
    </row>
    <row r="12" spans="1:9" ht="42.75" customHeight="1" x14ac:dyDescent="0.25">
      <c r="A12" s="3">
        <v>2</v>
      </c>
      <c r="B12" s="204" t="s">
        <v>565</v>
      </c>
      <c r="C12" s="69">
        <v>2.138888888888889E-3</v>
      </c>
      <c r="D12" s="3">
        <f t="shared" ref="D12:D18" si="0">IFERROR(RANK(C12,$C$11:$C$18,1),0)</f>
        <v>5</v>
      </c>
      <c r="F12" s="3">
        <v>2</v>
      </c>
      <c r="G12" s="204" t="s">
        <v>565</v>
      </c>
      <c r="H12" s="69">
        <v>2.0578703703703705E-3</v>
      </c>
      <c r="I12" s="3">
        <f t="shared" ref="I12:I18" si="1">IFERROR(RANK(H12,$H$11:$H$18,1),0)</f>
        <v>8</v>
      </c>
    </row>
    <row r="13" spans="1:9" ht="42.75" customHeight="1" x14ac:dyDescent="0.25">
      <c r="A13" s="3">
        <v>3</v>
      </c>
      <c r="B13" s="204" t="s">
        <v>561</v>
      </c>
      <c r="C13" s="69">
        <v>2.1122685185185185E-3</v>
      </c>
      <c r="D13" s="3">
        <f t="shared" si="0"/>
        <v>2</v>
      </c>
      <c r="F13" s="3">
        <v>3</v>
      </c>
      <c r="G13" s="204" t="s">
        <v>561</v>
      </c>
      <c r="H13" s="69">
        <v>1.7280092592592592E-3</v>
      </c>
      <c r="I13" s="3">
        <f t="shared" si="1"/>
        <v>3</v>
      </c>
    </row>
    <row r="14" spans="1:9" ht="42.75" customHeight="1" x14ac:dyDescent="0.25">
      <c r="A14" s="3">
        <v>4</v>
      </c>
      <c r="B14" s="204" t="s">
        <v>483</v>
      </c>
      <c r="C14" s="69">
        <v>100</v>
      </c>
      <c r="D14" s="3">
        <f t="shared" si="0"/>
        <v>8</v>
      </c>
      <c r="F14" s="3">
        <v>4</v>
      </c>
      <c r="G14" s="204" t="s">
        <v>483</v>
      </c>
      <c r="H14" s="69">
        <v>1.7037037037037036E-3</v>
      </c>
      <c r="I14" s="3">
        <f t="shared" si="1"/>
        <v>1</v>
      </c>
    </row>
    <row r="15" spans="1:9" ht="42.75" customHeight="1" x14ac:dyDescent="0.25">
      <c r="A15" s="3">
        <v>5</v>
      </c>
      <c r="B15" s="204" t="s">
        <v>482</v>
      </c>
      <c r="C15" s="69">
        <v>1.9328703703703704E-3</v>
      </c>
      <c r="D15" s="3">
        <f t="shared" si="0"/>
        <v>1</v>
      </c>
      <c r="F15" s="3">
        <v>5</v>
      </c>
      <c r="G15" s="204" t="s">
        <v>482</v>
      </c>
      <c r="H15" s="69">
        <v>1.7141203703703702E-3</v>
      </c>
      <c r="I15" s="3">
        <f t="shared" si="1"/>
        <v>2</v>
      </c>
    </row>
    <row r="16" spans="1:9" ht="42.75" customHeight="1" x14ac:dyDescent="0.25">
      <c r="A16" s="3">
        <v>6</v>
      </c>
      <c r="B16" s="204" t="s">
        <v>520</v>
      </c>
      <c r="C16" s="69">
        <v>2.2997685185185183E-3</v>
      </c>
      <c r="D16" s="3">
        <f t="shared" si="0"/>
        <v>7</v>
      </c>
      <c r="F16" s="3">
        <v>6</v>
      </c>
      <c r="G16" s="204" t="s">
        <v>520</v>
      </c>
      <c r="H16" s="69">
        <v>2.0381944444444445E-3</v>
      </c>
      <c r="I16" s="3">
        <f t="shared" si="1"/>
        <v>7</v>
      </c>
    </row>
    <row r="17" spans="1:9" ht="42.75" customHeight="1" x14ac:dyDescent="0.25">
      <c r="A17" s="3">
        <v>7</v>
      </c>
      <c r="B17" s="204" t="s">
        <v>545</v>
      </c>
      <c r="C17" s="69">
        <v>2.1747685185185186E-3</v>
      </c>
      <c r="D17" s="3">
        <f t="shared" si="0"/>
        <v>6</v>
      </c>
      <c r="F17" s="3">
        <v>7</v>
      </c>
      <c r="G17" s="204" t="s">
        <v>545</v>
      </c>
      <c r="H17" s="69">
        <v>1.8275462962962965E-3</v>
      </c>
      <c r="I17" s="3">
        <f t="shared" si="1"/>
        <v>5</v>
      </c>
    </row>
    <row r="18" spans="1:9" ht="42.75" customHeight="1" x14ac:dyDescent="0.25">
      <c r="A18" s="3">
        <v>8</v>
      </c>
      <c r="B18" s="204" t="s">
        <v>508</v>
      </c>
      <c r="C18" s="69">
        <v>2.1215277777777782E-3</v>
      </c>
      <c r="D18" s="3">
        <f t="shared" si="0"/>
        <v>3</v>
      </c>
      <c r="F18" s="3">
        <v>8</v>
      </c>
      <c r="G18" s="204" t="s">
        <v>508</v>
      </c>
      <c r="H18" s="69">
        <v>1.8043981481481481E-3</v>
      </c>
      <c r="I18" s="3">
        <f t="shared" si="1"/>
        <v>4</v>
      </c>
    </row>
  </sheetData>
  <mergeCells count="7">
    <mergeCell ref="A8:D8"/>
    <mergeCell ref="F8:I8"/>
    <mergeCell ref="A1:I1"/>
    <mergeCell ref="A2:I2"/>
    <mergeCell ref="A3:I3"/>
    <mergeCell ref="A4:I4"/>
    <mergeCell ref="F6:I6"/>
  </mergeCells>
  <conditionalFormatting sqref="D11:D18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I11:I18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F10" sqref="F10"/>
    </sheetView>
  </sheetViews>
  <sheetFormatPr defaultRowHeight="15" x14ac:dyDescent="0.25"/>
  <cols>
    <col min="2" max="2" width="11.85546875" customWidth="1"/>
    <col min="3" max="3" width="50.42578125" customWidth="1"/>
    <col min="4" max="4" width="15.85546875" customWidth="1"/>
  </cols>
  <sheetData>
    <row r="2" spans="2:4" ht="42" customHeight="1" x14ac:dyDescent="0.25">
      <c r="B2" s="10" t="s">
        <v>44</v>
      </c>
      <c r="C2" s="10" t="s">
        <v>45</v>
      </c>
      <c r="D2" s="10" t="s">
        <v>52</v>
      </c>
    </row>
    <row r="3" spans="2:4" ht="30.75" customHeight="1" x14ac:dyDescent="0.25">
      <c r="B3" s="10">
        <v>1</v>
      </c>
      <c r="C3" s="70" t="s">
        <v>49</v>
      </c>
      <c r="D3" s="71">
        <f ca="1">RAND()</f>
        <v>0.87282326040373714</v>
      </c>
    </row>
    <row r="4" spans="2:4" ht="30.75" customHeight="1" x14ac:dyDescent="0.25">
      <c r="B4" s="10">
        <v>2</v>
      </c>
      <c r="C4" s="70" t="s">
        <v>50</v>
      </c>
      <c r="D4" s="71">
        <f ca="1">RAND()</f>
        <v>0.64651545122693821</v>
      </c>
    </row>
    <row r="5" spans="2:4" ht="30.75" customHeight="1" x14ac:dyDescent="0.25">
      <c r="B5" s="10">
        <v>3</v>
      </c>
      <c r="C5" s="70" t="s">
        <v>51</v>
      </c>
      <c r="D5" s="71">
        <f ca="1">RAND()</f>
        <v>0.73231570760231945</v>
      </c>
    </row>
    <row r="6" spans="2:4" ht="30.75" customHeight="1" x14ac:dyDescent="0.25">
      <c r="B6" s="10">
        <v>4</v>
      </c>
      <c r="C6" s="70" t="s">
        <v>48</v>
      </c>
      <c r="D6" s="71">
        <f ca="1">RAND()</f>
        <v>0.96057018914619929</v>
      </c>
    </row>
  </sheetData>
  <autoFilter ref="C2:D2">
    <sortState ref="C3:D6">
      <sortCondition ref="D2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9"/>
  <sheetViews>
    <sheetView topLeftCell="A13" workbookViewId="0">
      <selection activeCell="J17" sqref="J17"/>
    </sheetView>
  </sheetViews>
  <sheetFormatPr defaultRowHeight="15" x14ac:dyDescent="0.25"/>
  <cols>
    <col min="1" max="1" width="7.28515625" customWidth="1"/>
    <col min="2" max="2" width="3.7109375" customWidth="1"/>
    <col min="3" max="3" width="53.140625" customWidth="1"/>
    <col min="4" max="5" width="21.42578125" customWidth="1"/>
    <col min="6" max="6" width="14.5703125" customWidth="1"/>
    <col min="7" max="7" width="19" customWidth="1"/>
    <col min="9" max="9" width="3.7109375" customWidth="1"/>
    <col min="10" max="10" width="30.7109375" customWidth="1"/>
    <col min="11" max="12" width="11.42578125" customWidth="1"/>
  </cols>
  <sheetData>
    <row r="1" spans="1:12" ht="17.100000000000001" customHeight="1" x14ac:dyDescent="0.25">
      <c r="A1" s="297" t="s">
        <v>36</v>
      </c>
      <c r="B1" s="297"/>
      <c r="C1" s="297"/>
      <c r="D1" s="297"/>
      <c r="E1" s="297"/>
      <c r="F1" s="297"/>
      <c r="G1" s="297"/>
      <c r="H1" s="297"/>
      <c r="I1" s="68"/>
      <c r="J1" s="68"/>
      <c r="K1" s="68"/>
      <c r="L1" s="68"/>
    </row>
    <row r="2" spans="1:12" ht="17.100000000000001" customHeight="1" x14ac:dyDescent="0.25">
      <c r="A2" s="297" t="s">
        <v>145</v>
      </c>
      <c r="B2" s="297"/>
      <c r="C2" s="297"/>
      <c r="D2" s="297"/>
      <c r="E2" s="297"/>
      <c r="F2" s="297"/>
      <c r="G2" s="297"/>
      <c r="H2" s="297"/>
      <c r="I2" s="68"/>
      <c r="J2" s="68"/>
      <c r="K2" s="68"/>
      <c r="L2" s="68"/>
    </row>
    <row r="3" spans="1:12" ht="17.100000000000001" customHeight="1" x14ac:dyDescent="0.25">
      <c r="A3" s="297" t="s">
        <v>38</v>
      </c>
      <c r="B3" s="297"/>
      <c r="C3" s="297"/>
      <c r="D3" s="297"/>
      <c r="E3" s="297"/>
      <c r="F3" s="297"/>
      <c r="G3" s="297"/>
      <c r="H3" s="297"/>
      <c r="I3" s="68"/>
      <c r="J3" s="68"/>
      <c r="K3" s="68"/>
      <c r="L3" s="68"/>
    </row>
    <row r="4" spans="1:12" ht="17.100000000000001" customHeight="1" x14ac:dyDescent="0.25">
      <c r="A4" s="297" t="s">
        <v>53</v>
      </c>
      <c r="B4" s="297"/>
      <c r="C4" s="297"/>
      <c r="D4" s="297"/>
      <c r="E4" s="297"/>
      <c r="F4" s="297"/>
      <c r="G4" s="297"/>
      <c r="H4" s="297"/>
      <c r="I4" s="68"/>
      <c r="J4" s="68"/>
      <c r="K4" s="68"/>
      <c r="L4" s="68"/>
    </row>
    <row r="5" spans="1:12" ht="10.5" customHeight="1" x14ac:dyDescent="0.2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 x14ac:dyDescent="0.25">
      <c r="B6" s="59"/>
      <c r="C6" s="59" t="s">
        <v>463</v>
      </c>
      <c r="D6" s="59"/>
      <c r="E6" s="62" t="s">
        <v>34</v>
      </c>
      <c r="F6" s="62"/>
      <c r="G6" s="59"/>
      <c r="H6" s="59"/>
      <c r="J6" s="62"/>
      <c r="K6" s="62"/>
      <c r="L6" s="62"/>
    </row>
    <row r="7" spans="1:12" ht="15.75" x14ac:dyDescent="0.25">
      <c r="B7" s="296" t="s">
        <v>28</v>
      </c>
      <c r="C7" s="296"/>
      <c r="D7" s="296"/>
      <c r="E7" s="296"/>
      <c r="F7" s="296"/>
      <c r="G7" s="296"/>
      <c r="I7" s="296"/>
      <c r="J7" s="296"/>
      <c r="K7" s="296"/>
      <c r="L7" s="296"/>
    </row>
    <row r="8" spans="1:12" ht="6.75" customHeight="1" x14ac:dyDescent="0.25"/>
    <row r="9" spans="1:12" ht="45" x14ac:dyDescent="0.25">
      <c r="B9" s="31" t="s">
        <v>54</v>
      </c>
      <c r="C9" s="31" t="s">
        <v>45</v>
      </c>
      <c r="D9" s="72" t="s">
        <v>56</v>
      </c>
      <c r="E9" s="72" t="s">
        <v>57</v>
      </c>
      <c r="F9" s="72" t="s">
        <v>603</v>
      </c>
      <c r="G9" s="72" t="s">
        <v>58</v>
      </c>
    </row>
    <row r="10" spans="1:12" ht="20.100000000000001" customHeight="1" x14ac:dyDescent="0.25">
      <c r="B10" s="3">
        <v>1</v>
      </c>
      <c r="C10" s="204" t="s">
        <v>474</v>
      </c>
      <c r="D10" s="73">
        <f>'Итог многоборье'!D11</f>
        <v>4</v>
      </c>
      <c r="E10" s="73">
        <f>Л.эстафета!D11</f>
        <v>4</v>
      </c>
      <c r="F10" s="73">
        <f>D10+E10</f>
        <v>8</v>
      </c>
      <c r="G10" s="73">
        <f>IFERROR(RANK(F10,$F$10:$F$17,1),0)</f>
        <v>4</v>
      </c>
    </row>
    <row r="11" spans="1:12" ht="20.100000000000001" customHeight="1" x14ac:dyDescent="0.25">
      <c r="B11" s="3">
        <v>2</v>
      </c>
      <c r="C11" s="204" t="s">
        <v>565</v>
      </c>
      <c r="D11" s="73">
        <f>'Итог многоборье'!D12</f>
        <v>8</v>
      </c>
      <c r="E11" s="73">
        <f>Л.эстафета!D12</f>
        <v>5</v>
      </c>
      <c r="F11" s="73">
        <f t="shared" ref="F11:F17" si="0">D11+E11</f>
        <v>13</v>
      </c>
      <c r="G11" s="73">
        <f t="shared" ref="G11:G17" si="1">IFERROR(RANK(F11,$F$10:$F$17,1),0)</f>
        <v>7</v>
      </c>
    </row>
    <row r="12" spans="1:12" ht="20.100000000000001" customHeight="1" x14ac:dyDescent="0.25">
      <c r="B12" s="3">
        <v>3</v>
      </c>
      <c r="C12" s="204" t="s">
        <v>561</v>
      </c>
      <c r="D12" s="73">
        <f>'Итог многоборье'!D13</f>
        <v>3</v>
      </c>
      <c r="E12" s="73">
        <f>Л.эстафета!D13</f>
        <v>2</v>
      </c>
      <c r="F12" s="73">
        <f t="shared" si="0"/>
        <v>5</v>
      </c>
      <c r="G12" s="73">
        <v>3</v>
      </c>
    </row>
    <row r="13" spans="1:12" ht="20.100000000000001" customHeight="1" x14ac:dyDescent="0.25">
      <c r="B13" s="3">
        <v>4</v>
      </c>
      <c r="C13" s="204" t="s">
        <v>483</v>
      </c>
      <c r="D13" s="73">
        <f>'Итог многоборье'!D14</f>
        <v>7</v>
      </c>
      <c r="E13" s="73">
        <f>Л.эстафета!D14</f>
        <v>8</v>
      </c>
      <c r="F13" s="73">
        <f t="shared" si="0"/>
        <v>15</v>
      </c>
      <c r="G13" s="73">
        <f t="shared" si="1"/>
        <v>8</v>
      </c>
    </row>
    <row r="14" spans="1:12" ht="20.100000000000001" customHeight="1" x14ac:dyDescent="0.25">
      <c r="B14" s="3">
        <v>5</v>
      </c>
      <c r="C14" s="204" t="s">
        <v>482</v>
      </c>
      <c r="D14" s="73">
        <f>'Итог многоборье'!D15</f>
        <v>1</v>
      </c>
      <c r="E14" s="73">
        <f>Л.эстафета!D15</f>
        <v>1</v>
      </c>
      <c r="F14" s="73">
        <f t="shared" si="0"/>
        <v>2</v>
      </c>
      <c r="G14" s="73">
        <f t="shared" si="1"/>
        <v>1</v>
      </c>
    </row>
    <row r="15" spans="1:12" ht="20.100000000000001" customHeight="1" x14ac:dyDescent="0.25">
      <c r="B15" s="3">
        <v>6</v>
      </c>
      <c r="C15" s="204" t="s">
        <v>520</v>
      </c>
      <c r="D15" s="73">
        <f>'Итог многоборье'!D16</f>
        <v>5</v>
      </c>
      <c r="E15" s="73">
        <f>Л.эстафета!D16</f>
        <v>7</v>
      </c>
      <c r="F15" s="73">
        <f t="shared" si="0"/>
        <v>12</v>
      </c>
      <c r="G15" s="73">
        <f t="shared" si="1"/>
        <v>5</v>
      </c>
    </row>
    <row r="16" spans="1:12" ht="20.100000000000001" customHeight="1" x14ac:dyDescent="0.25">
      <c r="B16" s="3">
        <v>7</v>
      </c>
      <c r="C16" s="204" t="s">
        <v>545</v>
      </c>
      <c r="D16" s="73">
        <f>'Итог многоборье'!D17</f>
        <v>6</v>
      </c>
      <c r="E16" s="73">
        <f>Л.эстафета!D17</f>
        <v>6</v>
      </c>
      <c r="F16" s="73">
        <f t="shared" si="0"/>
        <v>12</v>
      </c>
      <c r="G16" s="73">
        <f t="shared" si="1"/>
        <v>5</v>
      </c>
    </row>
    <row r="17" spans="2:12" ht="20.100000000000001" customHeight="1" x14ac:dyDescent="0.25">
      <c r="B17" s="3">
        <v>8</v>
      </c>
      <c r="C17" s="204" t="s">
        <v>508</v>
      </c>
      <c r="D17" s="73">
        <f>'Итог многоборье'!D18</f>
        <v>2</v>
      </c>
      <c r="E17" s="73">
        <f>Л.эстафета!D18</f>
        <v>3</v>
      </c>
      <c r="F17" s="73">
        <f t="shared" si="0"/>
        <v>5</v>
      </c>
      <c r="G17" s="73">
        <f t="shared" si="1"/>
        <v>2</v>
      </c>
    </row>
    <row r="19" spans="2:12" ht="15.75" x14ac:dyDescent="0.25">
      <c r="B19" s="296" t="s">
        <v>29</v>
      </c>
      <c r="C19" s="296"/>
      <c r="D19" s="296"/>
      <c r="E19" s="296"/>
      <c r="F19" s="296"/>
      <c r="G19" s="296"/>
      <c r="I19" s="296"/>
      <c r="J19" s="296"/>
      <c r="K19" s="296"/>
      <c r="L19" s="296"/>
    </row>
    <row r="20" spans="2:12" ht="6.75" customHeight="1" x14ac:dyDescent="0.25"/>
    <row r="21" spans="2:12" ht="45" x14ac:dyDescent="0.25">
      <c r="B21" s="31" t="s">
        <v>54</v>
      </c>
      <c r="C21" s="31" t="s">
        <v>45</v>
      </c>
      <c r="D21" s="72" t="s">
        <v>56</v>
      </c>
      <c r="E21" s="72" t="s">
        <v>57</v>
      </c>
      <c r="F21" s="72" t="s">
        <v>603</v>
      </c>
      <c r="G21" s="72" t="s">
        <v>58</v>
      </c>
    </row>
    <row r="22" spans="2:12" ht="20.100000000000001" customHeight="1" x14ac:dyDescent="0.25">
      <c r="B22" s="3">
        <v>1</v>
      </c>
      <c r="C22" s="204" t="s">
        <v>474</v>
      </c>
      <c r="D22" s="73">
        <f>'Итог многоборье'!I11</f>
        <v>3</v>
      </c>
      <c r="E22" s="73">
        <f>Л.эстафета!I11</f>
        <v>6</v>
      </c>
      <c r="F22" s="73">
        <f>D22+E22</f>
        <v>9</v>
      </c>
      <c r="G22" s="73">
        <f>IFERROR(RANK(F22,$F$22:$F$29,1),0)</f>
        <v>4</v>
      </c>
    </row>
    <row r="23" spans="2:12" ht="20.100000000000001" customHeight="1" x14ac:dyDescent="0.25">
      <c r="B23" s="3">
        <v>2</v>
      </c>
      <c r="C23" s="204" t="s">
        <v>565</v>
      </c>
      <c r="D23" s="73">
        <f>'Итог многоборье'!I12</f>
        <v>8</v>
      </c>
      <c r="E23" s="73">
        <f>Л.эстафета!I12</f>
        <v>8</v>
      </c>
      <c r="F23" s="73">
        <f t="shared" ref="F23:F29" si="2">D23+E23</f>
        <v>16</v>
      </c>
      <c r="G23" s="73">
        <f t="shared" ref="G23:G29" si="3">IFERROR(RANK(F23,$F$22:$F$29,1),0)</f>
        <v>8</v>
      </c>
    </row>
    <row r="24" spans="2:12" ht="20.100000000000001" customHeight="1" x14ac:dyDescent="0.25">
      <c r="B24" s="3">
        <v>3</v>
      </c>
      <c r="C24" s="204" t="s">
        <v>561</v>
      </c>
      <c r="D24" s="73">
        <f>'Итог многоборье'!I13</f>
        <v>1</v>
      </c>
      <c r="E24" s="73">
        <f>Л.эстафета!I13</f>
        <v>3</v>
      </c>
      <c r="F24" s="73">
        <f t="shared" si="2"/>
        <v>4</v>
      </c>
      <c r="G24" s="73">
        <f t="shared" si="3"/>
        <v>1</v>
      </c>
    </row>
    <row r="25" spans="2:12" ht="20.100000000000001" customHeight="1" x14ac:dyDescent="0.25">
      <c r="B25" s="3">
        <v>4</v>
      </c>
      <c r="C25" s="204" t="s">
        <v>483</v>
      </c>
      <c r="D25" s="73">
        <f>'Итог многоборье'!I14</f>
        <v>4</v>
      </c>
      <c r="E25" s="73">
        <f>Л.эстафета!I14</f>
        <v>1</v>
      </c>
      <c r="F25" s="73">
        <f t="shared" si="2"/>
        <v>5</v>
      </c>
      <c r="G25" s="73">
        <f t="shared" si="3"/>
        <v>3</v>
      </c>
    </row>
    <row r="26" spans="2:12" ht="20.100000000000001" customHeight="1" x14ac:dyDescent="0.25">
      <c r="B26" s="3">
        <v>5</v>
      </c>
      <c r="C26" s="204" t="s">
        <v>482</v>
      </c>
      <c r="D26" s="73">
        <f>'Итог многоборье'!I15</f>
        <v>2</v>
      </c>
      <c r="E26" s="73">
        <f>Л.эстафета!I15</f>
        <v>2</v>
      </c>
      <c r="F26" s="73">
        <f t="shared" si="2"/>
        <v>4</v>
      </c>
      <c r="G26" s="73">
        <v>2</v>
      </c>
    </row>
    <row r="27" spans="2:12" ht="20.100000000000001" customHeight="1" x14ac:dyDescent="0.25">
      <c r="B27" s="3">
        <v>6</v>
      </c>
      <c r="C27" s="204" t="s">
        <v>520</v>
      </c>
      <c r="D27" s="73">
        <f>'Итог многоборье'!I16</f>
        <v>7</v>
      </c>
      <c r="E27" s="73">
        <f>Л.эстафета!I16</f>
        <v>7</v>
      </c>
      <c r="F27" s="73">
        <f t="shared" si="2"/>
        <v>14</v>
      </c>
      <c r="G27" s="73">
        <f t="shared" si="3"/>
        <v>7</v>
      </c>
    </row>
    <row r="28" spans="2:12" ht="20.100000000000001" customHeight="1" x14ac:dyDescent="0.25">
      <c r="B28" s="3">
        <v>7</v>
      </c>
      <c r="C28" s="204" t="s">
        <v>545</v>
      </c>
      <c r="D28" s="73">
        <f>'Итог многоборье'!I17</f>
        <v>5</v>
      </c>
      <c r="E28" s="73">
        <f>Л.эстафета!I17</f>
        <v>5</v>
      </c>
      <c r="F28" s="73">
        <f t="shared" si="2"/>
        <v>10</v>
      </c>
      <c r="G28" s="73">
        <f t="shared" si="3"/>
        <v>5</v>
      </c>
    </row>
    <row r="29" spans="2:12" ht="20.100000000000001" customHeight="1" x14ac:dyDescent="0.25">
      <c r="B29" s="3">
        <v>8</v>
      </c>
      <c r="C29" s="204" t="s">
        <v>508</v>
      </c>
      <c r="D29" s="73">
        <f>'Итог многоборье'!I18</f>
        <v>6</v>
      </c>
      <c r="E29" s="73">
        <f>Л.эстафета!I18</f>
        <v>4</v>
      </c>
      <c r="F29" s="73">
        <f t="shared" si="2"/>
        <v>10</v>
      </c>
      <c r="G29" s="73">
        <f t="shared" si="3"/>
        <v>5</v>
      </c>
    </row>
  </sheetData>
  <mergeCells count="8">
    <mergeCell ref="I19:L19"/>
    <mergeCell ref="B7:G7"/>
    <mergeCell ref="I7:L7"/>
    <mergeCell ref="A1:H1"/>
    <mergeCell ref="A2:H2"/>
    <mergeCell ref="A3:H3"/>
    <mergeCell ref="A4:H4"/>
    <mergeCell ref="B19:G19"/>
  </mergeCells>
  <conditionalFormatting sqref="G10:G17">
    <cfRule type="cellIs" dxfId="5" priority="10" operator="equal">
      <formula>3</formula>
    </cfRule>
    <cfRule type="cellIs" dxfId="4" priority="11" operator="equal">
      <formula>2</formula>
    </cfRule>
    <cfRule type="cellIs" dxfId="3" priority="12" operator="equal">
      <formula>1</formula>
    </cfRule>
  </conditionalFormatting>
  <conditionalFormatting sqref="G22:G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1"/>
  <sheetViews>
    <sheetView topLeftCell="A13" zoomScale="90" zoomScaleNormal="90" workbookViewId="0">
      <selection activeCell="Q21" sqref="Q21"/>
    </sheetView>
  </sheetViews>
  <sheetFormatPr defaultRowHeight="15" x14ac:dyDescent="0.25"/>
  <cols>
    <col min="1" max="1" width="4" style="75" customWidth="1"/>
    <col min="2" max="2" width="33.7109375" style="75" customWidth="1"/>
    <col min="3" max="4" width="8.7109375" style="75" customWidth="1"/>
    <col min="5" max="5" width="13.140625" style="75" customWidth="1"/>
    <col min="6" max="7" width="8.7109375" style="75" customWidth="1"/>
    <col min="8" max="9" width="9.7109375" style="75" customWidth="1"/>
    <col min="10" max="13" width="9.28515625" style="75" customWidth="1"/>
    <col min="14" max="16384" width="9.140625" style="75"/>
  </cols>
  <sheetData>
    <row r="1" spans="1:13" ht="15.75" x14ac:dyDescent="0.25">
      <c r="A1" s="300" t="s">
        <v>75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.75" x14ac:dyDescent="0.25">
      <c r="A2" s="300" t="s">
        <v>74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15.75" x14ac:dyDescent="0.25">
      <c r="A3" s="300" t="s">
        <v>73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15.75" x14ac:dyDescent="0.25">
      <c r="A4" s="300" t="s">
        <v>596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8.25" customHeight="1" x14ac:dyDescent="0.25">
      <c r="A5" s="78"/>
    </row>
    <row r="6" spans="1:13" ht="15.75" x14ac:dyDescent="0.25">
      <c r="A6" s="300" t="s">
        <v>602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3" ht="9" customHeight="1" thickBot="1" x14ac:dyDescent="0.3"/>
    <row r="8" spans="1:13" ht="41.25" customHeight="1" thickBot="1" x14ac:dyDescent="0.3">
      <c r="A8" s="301" t="s">
        <v>55</v>
      </c>
      <c r="B8" s="303" t="s">
        <v>72</v>
      </c>
      <c r="C8" s="305" t="s">
        <v>71</v>
      </c>
      <c r="D8" s="306"/>
      <c r="E8" s="122" t="s">
        <v>70</v>
      </c>
      <c r="F8" s="305" t="s">
        <v>69</v>
      </c>
      <c r="G8" s="306"/>
      <c r="H8" s="309" t="s">
        <v>68</v>
      </c>
      <c r="I8" s="310"/>
      <c r="J8" s="309" t="s">
        <v>134</v>
      </c>
      <c r="K8" s="310"/>
      <c r="L8" s="307" t="s">
        <v>67</v>
      </c>
      <c r="M8" s="298" t="s">
        <v>66</v>
      </c>
    </row>
    <row r="9" spans="1:13" ht="28.5" customHeight="1" thickBot="1" x14ac:dyDescent="0.3">
      <c r="A9" s="302"/>
      <c r="B9" s="304"/>
      <c r="C9" s="119" t="s">
        <v>12</v>
      </c>
      <c r="D9" s="120" t="s">
        <v>11</v>
      </c>
      <c r="E9" s="121" t="s">
        <v>65</v>
      </c>
      <c r="F9" s="119" t="s">
        <v>12</v>
      </c>
      <c r="G9" s="120" t="s">
        <v>11</v>
      </c>
      <c r="H9" s="119" t="s">
        <v>12</v>
      </c>
      <c r="I9" s="120" t="s">
        <v>11</v>
      </c>
      <c r="J9" s="119" t="s">
        <v>12</v>
      </c>
      <c r="K9" s="120" t="s">
        <v>11</v>
      </c>
      <c r="L9" s="308"/>
      <c r="M9" s="299"/>
    </row>
    <row r="10" spans="1:13" ht="42.75" customHeight="1" x14ac:dyDescent="0.25">
      <c r="A10" s="207">
        <v>1</v>
      </c>
      <c r="B10" s="208" t="s">
        <v>474</v>
      </c>
      <c r="C10" s="209">
        <v>4</v>
      </c>
      <c r="D10" s="210">
        <v>5</v>
      </c>
      <c r="E10" s="211">
        <v>3</v>
      </c>
      <c r="F10" s="209">
        <v>2</v>
      </c>
      <c r="G10" s="210">
        <v>2</v>
      </c>
      <c r="H10" s="109">
        <f>'Итог многоборье'!D11</f>
        <v>4</v>
      </c>
      <c r="I10" s="111">
        <f>'Итог многоборье'!I11</f>
        <v>3</v>
      </c>
      <c r="J10" s="109">
        <f>Л.эстафета!D11</f>
        <v>4</v>
      </c>
      <c r="K10" s="111">
        <f>Л.эстафета!I11</f>
        <v>6</v>
      </c>
      <c r="L10" s="115">
        <f>SUM(C10:K10)</f>
        <v>33</v>
      </c>
      <c r="M10" s="116">
        <f>RANK(L10,$L$10:$L$17,1)</f>
        <v>3</v>
      </c>
    </row>
    <row r="11" spans="1:13" ht="42.75" customHeight="1" x14ac:dyDescent="0.25">
      <c r="A11" s="113">
        <v>2</v>
      </c>
      <c r="B11" s="205" t="s">
        <v>565</v>
      </c>
      <c r="C11" s="209">
        <v>8</v>
      </c>
      <c r="D11" s="210">
        <v>7</v>
      </c>
      <c r="E11" s="211">
        <v>1</v>
      </c>
      <c r="F11" s="209">
        <v>8</v>
      </c>
      <c r="G11" s="210">
        <v>7</v>
      </c>
      <c r="H11" s="109">
        <f>'Итог многоборье'!D12</f>
        <v>8</v>
      </c>
      <c r="I11" s="111">
        <f>'Итог многоборье'!I12</f>
        <v>8</v>
      </c>
      <c r="J11" s="109">
        <f>Л.эстафета!D12</f>
        <v>5</v>
      </c>
      <c r="K11" s="111">
        <f>Л.эстафета!I12</f>
        <v>8</v>
      </c>
      <c r="L11" s="115">
        <f t="shared" ref="L11:L17" si="0">SUM(C11:K11)</f>
        <v>60</v>
      </c>
      <c r="M11" s="116">
        <f t="shared" ref="M11:M17" si="1">RANK(L11,$L$10:$L$17,1)</f>
        <v>8</v>
      </c>
    </row>
    <row r="12" spans="1:13" ht="42.75" customHeight="1" x14ac:dyDescent="0.25">
      <c r="A12" s="113">
        <v>3</v>
      </c>
      <c r="B12" s="205" t="s">
        <v>561</v>
      </c>
      <c r="C12" s="209">
        <v>1</v>
      </c>
      <c r="D12" s="210">
        <v>2</v>
      </c>
      <c r="E12" s="211">
        <v>2</v>
      </c>
      <c r="F12" s="209">
        <v>1</v>
      </c>
      <c r="G12" s="210">
        <v>4</v>
      </c>
      <c r="H12" s="109">
        <f>'Итог многоборье'!D13</f>
        <v>3</v>
      </c>
      <c r="I12" s="111">
        <f>'Итог многоборье'!I13</f>
        <v>1</v>
      </c>
      <c r="J12" s="109">
        <f>Л.эстафета!D13</f>
        <v>2</v>
      </c>
      <c r="K12" s="111">
        <f>Л.эстафета!I13</f>
        <v>3</v>
      </c>
      <c r="L12" s="115">
        <f t="shared" si="0"/>
        <v>19</v>
      </c>
      <c r="M12" s="116">
        <f t="shared" si="1"/>
        <v>1</v>
      </c>
    </row>
    <row r="13" spans="1:13" ht="42.75" customHeight="1" x14ac:dyDescent="0.25">
      <c r="A13" s="113">
        <v>4</v>
      </c>
      <c r="B13" s="205" t="s">
        <v>483</v>
      </c>
      <c r="C13" s="212">
        <v>2</v>
      </c>
      <c r="D13" s="213">
        <v>6</v>
      </c>
      <c r="E13" s="214">
        <v>4</v>
      </c>
      <c r="F13" s="212">
        <v>6</v>
      </c>
      <c r="G13" s="213">
        <v>6</v>
      </c>
      <c r="H13" s="109">
        <f>'Итог многоборье'!D14</f>
        <v>7</v>
      </c>
      <c r="I13" s="111">
        <f>'Итог многоборье'!I14</f>
        <v>4</v>
      </c>
      <c r="J13" s="109">
        <f>Л.эстафета!D14</f>
        <v>8</v>
      </c>
      <c r="K13" s="111">
        <f>Л.эстафета!I14</f>
        <v>1</v>
      </c>
      <c r="L13" s="115">
        <f t="shared" si="0"/>
        <v>44</v>
      </c>
      <c r="M13" s="116">
        <f t="shared" si="1"/>
        <v>5</v>
      </c>
    </row>
    <row r="14" spans="1:13" ht="42.75" customHeight="1" x14ac:dyDescent="0.25">
      <c r="A14" s="113">
        <v>5</v>
      </c>
      <c r="B14" s="205" t="s">
        <v>482</v>
      </c>
      <c r="C14" s="212">
        <v>5</v>
      </c>
      <c r="D14" s="213">
        <v>1</v>
      </c>
      <c r="E14" s="214">
        <v>5</v>
      </c>
      <c r="F14" s="212">
        <v>7</v>
      </c>
      <c r="G14" s="213">
        <v>5</v>
      </c>
      <c r="H14" s="109">
        <f>'Итог многоборье'!D15</f>
        <v>1</v>
      </c>
      <c r="I14" s="111">
        <f>'Итог многоборье'!I15</f>
        <v>2</v>
      </c>
      <c r="J14" s="109">
        <f>Л.эстафета!D15</f>
        <v>1</v>
      </c>
      <c r="K14" s="111">
        <f>Л.эстафета!I15</f>
        <v>2</v>
      </c>
      <c r="L14" s="115">
        <f t="shared" si="0"/>
        <v>29</v>
      </c>
      <c r="M14" s="116">
        <f t="shared" si="1"/>
        <v>2</v>
      </c>
    </row>
    <row r="15" spans="1:13" ht="42.75" customHeight="1" x14ac:dyDescent="0.25">
      <c r="A15" s="113">
        <v>6</v>
      </c>
      <c r="B15" s="205" t="s">
        <v>520</v>
      </c>
      <c r="C15" s="212">
        <v>7</v>
      </c>
      <c r="D15" s="213">
        <v>8</v>
      </c>
      <c r="E15" s="214">
        <v>7</v>
      </c>
      <c r="F15" s="212">
        <v>3</v>
      </c>
      <c r="G15" s="213">
        <v>1</v>
      </c>
      <c r="H15" s="109">
        <f>'Итог многоборье'!D16</f>
        <v>5</v>
      </c>
      <c r="I15" s="111">
        <f>'Итог многоборье'!I16</f>
        <v>7</v>
      </c>
      <c r="J15" s="109">
        <f>Л.эстафета!D16</f>
        <v>7</v>
      </c>
      <c r="K15" s="111">
        <f>Л.эстафета!I16</f>
        <v>7</v>
      </c>
      <c r="L15" s="115">
        <f t="shared" si="0"/>
        <v>52</v>
      </c>
      <c r="M15" s="116">
        <f t="shared" si="1"/>
        <v>7</v>
      </c>
    </row>
    <row r="16" spans="1:13" ht="42.75" customHeight="1" x14ac:dyDescent="0.25">
      <c r="A16" s="113">
        <v>7</v>
      </c>
      <c r="B16" s="205" t="s">
        <v>545</v>
      </c>
      <c r="C16" s="212">
        <v>6</v>
      </c>
      <c r="D16" s="213">
        <v>4</v>
      </c>
      <c r="E16" s="214">
        <v>6</v>
      </c>
      <c r="F16" s="212">
        <v>4</v>
      </c>
      <c r="G16" s="213">
        <v>3</v>
      </c>
      <c r="H16" s="109">
        <f>'Итог многоборье'!D17</f>
        <v>6</v>
      </c>
      <c r="I16" s="111">
        <f>'Итог многоборье'!I17</f>
        <v>5</v>
      </c>
      <c r="J16" s="109">
        <f>Л.эстафета!D17</f>
        <v>6</v>
      </c>
      <c r="K16" s="111">
        <f>Л.эстафета!I17</f>
        <v>5</v>
      </c>
      <c r="L16" s="115">
        <f t="shared" si="0"/>
        <v>45</v>
      </c>
      <c r="M16" s="116">
        <f t="shared" si="1"/>
        <v>6</v>
      </c>
    </row>
    <row r="17" spans="1:13" ht="42.75" customHeight="1" thickBot="1" x14ac:dyDescent="0.3">
      <c r="A17" s="114">
        <v>8</v>
      </c>
      <c r="B17" s="206" t="s">
        <v>508</v>
      </c>
      <c r="C17" s="215">
        <v>3</v>
      </c>
      <c r="D17" s="216">
        <v>3</v>
      </c>
      <c r="E17" s="217">
        <v>8</v>
      </c>
      <c r="F17" s="215">
        <v>5</v>
      </c>
      <c r="G17" s="216">
        <v>8</v>
      </c>
      <c r="H17" s="110">
        <f>'Итог многоборье'!D18</f>
        <v>2</v>
      </c>
      <c r="I17" s="112">
        <f>'Итог многоборье'!I18</f>
        <v>6</v>
      </c>
      <c r="J17" s="110">
        <f>Л.эстафета!D18</f>
        <v>3</v>
      </c>
      <c r="K17" s="112">
        <f>Л.эстафета!I18</f>
        <v>4</v>
      </c>
      <c r="L17" s="117">
        <f t="shared" si="0"/>
        <v>42</v>
      </c>
      <c r="M17" s="118">
        <f t="shared" si="1"/>
        <v>4</v>
      </c>
    </row>
    <row r="18" spans="1:13" ht="29.25" customHeight="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.75" x14ac:dyDescent="0.25">
      <c r="A19" s="77" t="s">
        <v>64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35.25" customHeight="1" x14ac:dyDescent="0.25">
      <c r="A21" s="77" t="s">
        <v>63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</sheetData>
  <mergeCells count="13">
    <mergeCell ref="M8:M9"/>
    <mergeCell ref="A1:M1"/>
    <mergeCell ref="A2:M2"/>
    <mergeCell ref="A3:M3"/>
    <mergeCell ref="A4:M4"/>
    <mergeCell ref="A6:M6"/>
    <mergeCell ref="A8:A9"/>
    <mergeCell ref="B8:B9"/>
    <mergeCell ref="C8:D8"/>
    <mergeCell ref="F8:G8"/>
    <mergeCell ref="L8:L9"/>
    <mergeCell ref="H8:I8"/>
    <mergeCell ref="J8:K8"/>
  </mergeCells>
  <printOptions horizontalCentered="1"/>
  <pageMargins left="0.27559055118110237" right="0.19685039370078741" top="0.27559055118110237" bottom="0.27559055118110237" header="0.31496062992125984" footer="0.31496062992125984"/>
  <pageSetup paperSize="9" scale="9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topLeftCell="A13" workbookViewId="0">
      <selection activeCell="K24" sqref="K24"/>
    </sheetView>
  </sheetViews>
  <sheetFormatPr defaultRowHeight="15" x14ac:dyDescent="0.25"/>
  <cols>
    <col min="1" max="1" width="8.7109375" customWidth="1"/>
    <col min="2" max="2" width="28" customWidth="1"/>
    <col min="3" max="3" width="9.28515625" hidden="1" customWidth="1"/>
    <col min="4" max="4" width="11.42578125" customWidth="1"/>
    <col min="5" max="5" width="7.42578125" customWidth="1"/>
    <col min="6" max="6" width="15.85546875" customWidth="1"/>
    <col min="7" max="7" width="30.5703125" customWidth="1"/>
  </cols>
  <sheetData>
    <row r="1" spans="1:7" ht="18.75" customHeight="1" x14ac:dyDescent="0.25">
      <c r="A1" s="311" t="s">
        <v>143</v>
      </c>
      <c r="B1" s="311"/>
      <c r="C1" s="311"/>
      <c r="D1" s="311"/>
      <c r="E1" s="311"/>
      <c r="F1" s="311"/>
      <c r="G1" s="311"/>
    </row>
    <row r="2" spans="1:7" ht="6.95" customHeight="1" x14ac:dyDescent="0.25"/>
    <row r="3" spans="1:7" ht="24.95" customHeight="1" x14ac:dyDescent="0.25">
      <c r="A3" s="3" t="s">
        <v>44</v>
      </c>
      <c r="B3" s="82" t="s">
        <v>88</v>
      </c>
      <c r="C3" s="82" t="s">
        <v>5</v>
      </c>
      <c r="D3" s="83" t="s">
        <v>93</v>
      </c>
      <c r="E3" s="82" t="s">
        <v>117</v>
      </c>
      <c r="F3" s="82" t="s">
        <v>92</v>
      </c>
      <c r="G3" s="82" t="s">
        <v>91</v>
      </c>
    </row>
    <row r="4" spans="1:7" ht="15" customHeight="1" x14ac:dyDescent="0.25">
      <c r="A4" s="290" t="s">
        <v>137</v>
      </c>
      <c r="B4" s="291"/>
      <c r="C4" s="291"/>
      <c r="D4" s="291"/>
      <c r="E4" s="291"/>
      <c r="F4" s="291"/>
      <c r="G4" s="292"/>
    </row>
    <row r="5" spans="1:7" ht="15" customHeight="1" x14ac:dyDescent="0.25">
      <c r="A5" s="99">
        <v>1</v>
      </c>
      <c r="B5" s="84" t="s">
        <v>82</v>
      </c>
      <c r="C5" s="84"/>
      <c r="D5" s="82">
        <v>7</v>
      </c>
      <c r="E5" s="85" t="s">
        <v>131</v>
      </c>
      <c r="F5" s="86">
        <v>39056</v>
      </c>
      <c r="G5" s="87" t="s">
        <v>59</v>
      </c>
    </row>
    <row r="6" spans="1:7" ht="15" customHeight="1" x14ac:dyDescent="0.25">
      <c r="A6" s="99">
        <v>2</v>
      </c>
      <c r="B6" s="84" t="s">
        <v>100</v>
      </c>
      <c r="C6" s="84"/>
      <c r="D6" s="82">
        <v>19</v>
      </c>
      <c r="E6" s="85" t="s">
        <v>131</v>
      </c>
      <c r="F6" s="86">
        <v>38989</v>
      </c>
      <c r="G6" s="87" t="s">
        <v>61</v>
      </c>
    </row>
    <row r="7" spans="1:7" ht="15" customHeight="1" x14ac:dyDescent="0.25">
      <c r="A7" s="99">
        <v>3</v>
      </c>
      <c r="B7" s="84" t="s">
        <v>111</v>
      </c>
      <c r="C7" s="84"/>
      <c r="D7" s="82">
        <v>31</v>
      </c>
      <c r="E7" s="85" t="s">
        <v>131</v>
      </c>
      <c r="F7" s="86">
        <v>38921</v>
      </c>
      <c r="G7" s="87" t="s">
        <v>60</v>
      </c>
    </row>
    <row r="8" spans="1:7" ht="15" customHeight="1" x14ac:dyDescent="0.25">
      <c r="A8" s="99">
        <v>4</v>
      </c>
      <c r="B8" s="84" t="s">
        <v>125</v>
      </c>
      <c r="C8" s="84"/>
      <c r="D8" s="82">
        <v>43</v>
      </c>
      <c r="E8" s="85" t="s">
        <v>131</v>
      </c>
      <c r="F8" s="86">
        <v>38925</v>
      </c>
      <c r="G8" s="88" t="s">
        <v>62</v>
      </c>
    </row>
    <row r="9" spans="1:7" ht="15" customHeight="1" x14ac:dyDescent="0.25">
      <c r="A9" s="290" t="s">
        <v>138</v>
      </c>
      <c r="B9" s="291"/>
      <c r="C9" s="291"/>
      <c r="D9" s="291"/>
      <c r="E9" s="291"/>
      <c r="F9" s="291"/>
      <c r="G9" s="292"/>
    </row>
    <row r="10" spans="1:7" ht="15" customHeight="1" x14ac:dyDescent="0.25">
      <c r="A10" s="99">
        <v>1</v>
      </c>
      <c r="B10" s="84" t="s">
        <v>83</v>
      </c>
      <c r="C10" s="84"/>
      <c r="D10" s="82">
        <v>8</v>
      </c>
      <c r="E10" s="85" t="s">
        <v>131</v>
      </c>
      <c r="F10" s="86">
        <v>38996</v>
      </c>
      <c r="G10" s="87" t="s">
        <v>59</v>
      </c>
    </row>
    <row r="11" spans="1:7" ht="15" customHeight="1" x14ac:dyDescent="0.25">
      <c r="A11" s="99">
        <v>2</v>
      </c>
      <c r="B11" s="84" t="s">
        <v>101</v>
      </c>
      <c r="C11" s="84"/>
      <c r="D11" s="82">
        <v>20</v>
      </c>
      <c r="E11" s="85" t="s">
        <v>131</v>
      </c>
      <c r="F11" s="86">
        <v>38921</v>
      </c>
      <c r="G11" s="87" t="s">
        <v>61</v>
      </c>
    </row>
    <row r="12" spans="1:7" ht="15" customHeight="1" x14ac:dyDescent="0.25">
      <c r="A12" s="99">
        <v>3</v>
      </c>
      <c r="B12" s="84" t="s">
        <v>112</v>
      </c>
      <c r="C12" s="84"/>
      <c r="D12" s="82">
        <v>32</v>
      </c>
      <c r="E12" s="85" t="s">
        <v>131</v>
      </c>
      <c r="F12" s="86">
        <v>38728</v>
      </c>
      <c r="G12" s="87" t="s">
        <v>60</v>
      </c>
    </row>
    <row r="13" spans="1:7" ht="15" customHeight="1" x14ac:dyDescent="0.25">
      <c r="A13" s="99">
        <v>4</v>
      </c>
      <c r="B13" s="84" t="s">
        <v>126</v>
      </c>
      <c r="C13" s="84"/>
      <c r="D13" s="82">
        <v>44</v>
      </c>
      <c r="E13" s="85" t="s">
        <v>131</v>
      </c>
      <c r="F13" s="86">
        <v>38920</v>
      </c>
      <c r="G13" s="88" t="s">
        <v>62</v>
      </c>
    </row>
    <row r="14" spans="1:7" ht="15" customHeight="1" x14ac:dyDescent="0.25">
      <c r="A14" s="290" t="s">
        <v>139</v>
      </c>
      <c r="B14" s="291"/>
      <c r="C14" s="291"/>
      <c r="D14" s="291"/>
      <c r="E14" s="291"/>
      <c r="F14" s="291"/>
      <c r="G14" s="292"/>
    </row>
    <row r="15" spans="1:7" ht="15" customHeight="1" x14ac:dyDescent="0.25">
      <c r="A15" s="99">
        <v>1</v>
      </c>
      <c r="B15" s="84" t="s">
        <v>84</v>
      </c>
      <c r="C15" s="84"/>
      <c r="D15" s="82">
        <v>9</v>
      </c>
      <c r="E15" s="85" t="s">
        <v>131</v>
      </c>
      <c r="F15" s="86">
        <v>39277</v>
      </c>
      <c r="G15" s="87" t="s">
        <v>59</v>
      </c>
    </row>
    <row r="16" spans="1:7" ht="15" customHeight="1" x14ac:dyDescent="0.25">
      <c r="A16" s="99">
        <v>2</v>
      </c>
      <c r="B16" s="84" t="s">
        <v>102</v>
      </c>
      <c r="C16" s="84"/>
      <c r="D16" s="82">
        <v>21</v>
      </c>
      <c r="E16" s="85" t="s">
        <v>131</v>
      </c>
      <c r="F16" s="86">
        <v>38838</v>
      </c>
      <c r="G16" s="87" t="s">
        <v>61</v>
      </c>
    </row>
    <row r="17" spans="1:7" ht="15" customHeight="1" x14ac:dyDescent="0.25">
      <c r="A17" s="99">
        <v>3</v>
      </c>
      <c r="B17" s="91" t="s">
        <v>153</v>
      </c>
      <c r="C17" s="84"/>
      <c r="D17" s="82">
        <v>33</v>
      </c>
      <c r="E17" s="85" t="s">
        <v>131</v>
      </c>
      <c r="F17" s="86">
        <v>39363</v>
      </c>
      <c r="G17" s="87" t="s">
        <v>60</v>
      </c>
    </row>
    <row r="18" spans="1:7" ht="15" customHeight="1" x14ac:dyDescent="0.25">
      <c r="A18" s="99">
        <v>4</v>
      </c>
      <c r="B18" s="84" t="s">
        <v>127</v>
      </c>
      <c r="C18" s="84"/>
      <c r="D18" s="82">
        <v>45</v>
      </c>
      <c r="E18" s="85" t="s">
        <v>131</v>
      </c>
      <c r="F18" s="86">
        <v>38837</v>
      </c>
      <c r="G18" s="88" t="s">
        <v>62</v>
      </c>
    </row>
    <row r="19" spans="1:7" ht="15" customHeight="1" x14ac:dyDescent="0.25">
      <c r="A19" s="290" t="s">
        <v>140</v>
      </c>
      <c r="B19" s="291"/>
      <c r="C19" s="291"/>
      <c r="D19" s="291"/>
      <c r="E19" s="291"/>
      <c r="F19" s="291"/>
      <c r="G19" s="292"/>
    </row>
    <row r="20" spans="1:7" ht="15" customHeight="1" x14ac:dyDescent="0.25">
      <c r="A20" s="99">
        <v>1</v>
      </c>
      <c r="B20" s="84" t="s">
        <v>85</v>
      </c>
      <c r="C20" s="84"/>
      <c r="D20" s="82">
        <v>10</v>
      </c>
      <c r="E20" s="85" t="s">
        <v>131</v>
      </c>
      <c r="F20" s="86">
        <v>38955</v>
      </c>
      <c r="G20" s="87" t="s">
        <v>59</v>
      </c>
    </row>
    <row r="21" spans="1:7" ht="15" customHeight="1" x14ac:dyDescent="0.25">
      <c r="A21" s="99">
        <v>2</v>
      </c>
      <c r="B21" s="84" t="s">
        <v>103</v>
      </c>
      <c r="C21" s="84"/>
      <c r="D21" s="82">
        <v>22</v>
      </c>
      <c r="E21" s="85" t="s">
        <v>131</v>
      </c>
      <c r="F21" s="86">
        <v>38950</v>
      </c>
      <c r="G21" s="87" t="s">
        <v>61</v>
      </c>
    </row>
    <row r="22" spans="1:7" ht="15" customHeight="1" x14ac:dyDescent="0.25">
      <c r="A22" s="99">
        <v>3</v>
      </c>
      <c r="B22" s="84" t="s">
        <v>114</v>
      </c>
      <c r="C22" s="84"/>
      <c r="D22" s="82">
        <v>34</v>
      </c>
      <c r="E22" s="85" t="s">
        <v>131</v>
      </c>
      <c r="F22" s="86">
        <v>39090</v>
      </c>
      <c r="G22" s="87" t="s">
        <v>60</v>
      </c>
    </row>
    <row r="23" spans="1:7" ht="15" customHeight="1" x14ac:dyDescent="0.25">
      <c r="A23" s="99">
        <v>4</v>
      </c>
      <c r="B23" s="84" t="s">
        <v>128</v>
      </c>
      <c r="C23" s="84"/>
      <c r="D23" s="82">
        <v>46</v>
      </c>
      <c r="E23" s="85" t="s">
        <v>131</v>
      </c>
      <c r="F23" s="86">
        <v>38967</v>
      </c>
      <c r="G23" s="88" t="s">
        <v>62</v>
      </c>
    </row>
    <row r="24" spans="1:7" ht="15" customHeight="1" x14ac:dyDescent="0.25">
      <c r="A24" s="290" t="s">
        <v>141</v>
      </c>
      <c r="B24" s="291"/>
      <c r="C24" s="291"/>
      <c r="D24" s="291"/>
      <c r="E24" s="291"/>
      <c r="F24" s="291"/>
      <c r="G24" s="292"/>
    </row>
    <row r="25" spans="1:7" ht="15" customHeight="1" x14ac:dyDescent="0.25">
      <c r="A25" s="99">
        <v>1</v>
      </c>
      <c r="B25" s="84" t="s">
        <v>86</v>
      </c>
      <c r="C25" s="84"/>
      <c r="D25" s="82">
        <v>11</v>
      </c>
      <c r="E25" s="85" t="s">
        <v>131</v>
      </c>
      <c r="F25" s="86">
        <v>39052</v>
      </c>
      <c r="G25" s="87" t="s">
        <v>59</v>
      </c>
    </row>
    <row r="26" spans="1:7" ht="15" customHeight="1" x14ac:dyDescent="0.25">
      <c r="A26" s="99">
        <v>2</v>
      </c>
      <c r="B26" s="84" t="s">
        <v>104</v>
      </c>
      <c r="C26" s="84"/>
      <c r="D26" s="82">
        <v>23</v>
      </c>
      <c r="E26" s="85" t="s">
        <v>131</v>
      </c>
      <c r="F26" s="86">
        <v>39187</v>
      </c>
      <c r="G26" s="87" t="s">
        <v>61</v>
      </c>
    </row>
    <row r="27" spans="1:7" ht="15" customHeight="1" x14ac:dyDescent="0.25">
      <c r="A27" s="99">
        <v>3</v>
      </c>
      <c r="B27" s="84" t="s">
        <v>115</v>
      </c>
      <c r="C27" s="84"/>
      <c r="D27" s="82">
        <v>35</v>
      </c>
      <c r="E27" s="85" t="s">
        <v>131</v>
      </c>
      <c r="F27" s="86">
        <v>39433</v>
      </c>
      <c r="G27" s="87" t="s">
        <v>60</v>
      </c>
    </row>
    <row r="28" spans="1:7" ht="15" customHeight="1" x14ac:dyDescent="0.25">
      <c r="A28" s="99">
        <v>4</v>
      </c>
      <c r="B28" s="84" t="s">
        <v>129</v>
      </c>
      <c r="C28" s="84"/>
      <c r="D28" s="82">
        <v>47</v>
      </c>
      <c r="E28" s="85" t="s">
        <v>131</v>
      </c>
      <c r="F28" s="86">
        <v>38720</v>
      </c>
      <c r="G28" s="88" t="s">
        <v>62</v>
      </c>
    </row>
    <row r="29" spans="1:7" ht="15" customHeight="1" x14ac:dyDescent="0.25">
      <c r="A29" s="290" t="s">
        <v>142</v>
      </c>
      <c r="B29" s="291"/>
      <c r="C29" s="291"/>
      <c r="D29" s="291"/>
      <c r="E29" s="291"/>
      <c r="F29" s="291"/>
      <c r="G29" s="292"/>
    </row>
    <row r="30" spans="1:7" ht="15" customHeight="1" x14ac:dyDescent="0.25">
      <c r="A30" s="99">
        <v>1</v>
      </c>
      <c r="B30" s="84" t="s">
        <v>87</v>
      </c>
      <c r="C30" s="84"/>
      <c r="D30" s="82">
        <v>12</v>
      </c>
      <c r="E30" s="85" t="s">
        <v>131</v>
      </c>
      <c r="F30" s="86">
        <v>38923</v>
      </c>
      <c r="G30" s="87" t="s">
        <v>59</v>
      </c>
    </row>
    <row r="31" spans="1:7" ht="15" customHeight="1" x14ac:dyDescent="0.25">
      <c r="A31" s="99">
        <v>2</v>
      </c>
      <c r="B31" s="84" t="s">
        <v>133</v>
      </c>
      <c r="C31" s="84"/>
      <c r="D31" s="82">
        <v>24</v>
      </c>
      <c r="E31" s="85" t="s">
        <v>131</v>
      </c>
      <c r="F31" s="86"/>
      <c r="G31" s="87" t="s">
        <v>61</v>
      </c>
    </row>
    <row r="32" spans="1:7" ht="15" customHeight="1" x14ac:dyDescent="0.25">
      <c r="A32" s="99">
        <v>3</v>
      </c>
      <c r="B32" s="84" t="s">
        <v>116</v>
      </c>
      <c r="C32" s="84"/>
      <c r="D32" s="82">
        <v>36</v>
      </c>
      <c r="E32" s="85" t="s">
        <v>131</v>
      </c>
      <c r="F32" s="86">
        <v>38764</v>
      </c>
      <c r="G32" s="87" t="s">
        <v>60</v>
      </c>
    </row>
    <row r="33" spans="1:7" ht="15" customHeight="1" x14ac:dyDescent="0.25">
      <c r="A33" s="99">
        <v>4</v>
      </c>
      <c r="B33" s="84" t="s">
        <v>130</v>
      </c>
      <c r="C33" s="84"/>
      <c r="D33" s="82">
        <v>48</v>
      </c>
      <c r="E33" s="85" t="s">
        <v>131</v>
      </c>
      <c r="F33" s="86">
        <v>38946</v>
      </c>
      <c r="G33" s="88" t="s">
        <v>62</v>
      </c>
    </row>
    <row r="34" spans="1:7" ht="15" customHeight="1" x14ac:dyDescent="0.25">
      <c r="A34" s="93"/>
      <c r="B34" s="94"/>
      <c r="C34" s="94"/>
      <c r="D34" s="95"/>
      <c r="E34" s="96"/>
      <c r="F34" s="97"/>
      <c r="G34" s="97"/>
    </row>
    <row r="35" spans="1:7" ht="15" customHeight="1" x14ac:dyDescent="0.25">
      <c r="A35" s="311" t="s">
        <v>144</v>
      </c>
      <c r="B35" s="311"/>
      <c r="C35" s="311"/>
      <c r="D35" s="311"/>
      <c r="E35" s="311"/>
      <c r="F35" s="311"/>
      <c r="G35" s="311"/>
    </row>
    <row r="36" spans="1:7" ht="6.95" customHeight="1" x14ac:dyDescent="0.25"/>
    <row r="37" spans="1:7" ht="24.95" customHeight="1" x14ac:dyDescent="0.25">
      <c r="A37" s="3" t="s">
        <v>136</v>
      </c>
      <c r="B37" s="82" t="s">
        <v>88</v>
      </c>
      <c r="C37" s="82" t="s">
        <v>5</v>
      </c>
      <c r="D37" s="83" t="s">
        <v>93</v>
      </c>
      <c r="E37" s="82" t="s">
        <v>117</v>
      </c>
      <c r="F37" s="82" t="s">
        <v>92</v>
      </c>
      <c r="G37" s="82" t="s">
        <v>91</v>
      </c>
    </row>
    <row r="38" spans="1:7" ht="15" customHeight="1" x14ac:dyDescent="0.25">
      <c r="A38" s="290" t="s">
        <v>137</v>
      </c>
      <c r="B38" s="291"/>
      <c r="C38" s="291"/>
      <c r="D38" s="291"/>
      <c r="E38" s="291"/>
      <c r="F38" s="291"/>
      <c r="G38" s="292"/>
    </row>
    <row r="39" spans="1:7" ht="15" customHeight="1" x14ac:dyDescent="0.25">
      <c r="A39" s="99">
        <v>1</v>
      </c>
      <c r="B39" s="84" t="s">
        <v>76</v>
      </c>
      <c r="C39" s="84"/>
      <c r="D39" s="82">
        <v>1</v>
      </c>
      <c r="E39" s="85" t="s">
        <v>118</v>
      </c>
      <c r="F39" s="86">
        <v>39075</v>
      </c>
      <c r="G39" s="87" t="s">
        <v>59</v>
      </c>
    </row>
    <row r="40" spans="1:7" ht="15" customHeight="1" x14ac:dyDescent="0.25">
      <c r="A40" s="99">
        <v>2</v>
      </c>
      <c r="B40" s="84" t="s">
        <v>94</v>
      </c>
      <c r="C40" s="84"/>
      <c r="D40" s="82">
        <v>13</v>
      </c>
      <c r="E40" s="85" t="s">
        <v>118</v>
      </c>
      <c r="F40" s="86">
        <v>39222</v>
      </c>
      <c r="G40" s="87" t="s">
        <v>61</v>
      </c>
    </row>
    <row r="41" spans="1:7" ht="15" customHeight="1" x14ac:dyDescent="0.25">
      <c r="A41" s="99">
        <v>3</v>
      </c>
      <c r="B41" s="84" t="s">
        <v>105</v>
      </c>
      <c r="C41" s="84"/>
      <c r="D41" s="82">
        <v>25</v>
      </c>
      <c r="E41" s="85" t="s">
        <v>118</v>
      </c>
      <c r="F41" s="86">
        <v>39190</v>
      </c>
      <c r="G41" s="87" t="s">
        <v>60</v>
      </c>
    </row>
    <row r="42" spans="1:7" ht="15" customHeight="1" x14ac:dyDescent="0.25">
      <c r="A42" s="99">
        <v>4</v>
      </c>
      <c r="B42" s="84" t="s">
        <v>119</v>
      </c>
      <c r="C42" s="84"/>
      <c r="D42" s="82">
        <v>37</v>
      </c>
      <c r="E42" s="85" t="s">
        <v>118</v>
      </c>
      <c r="F42" s="86">
        <v>38812</v>
      </c>
      <c r="G42" s="88" t="s">
        <v>62</v>
      </c>
    </row>
    <row r="43" spans="1:7" ht="15" customHeight="1" x14ac:dyDescent="0.25">
      <c r="A43" s="290" t="s">
        <v>138</v>
      </c>
      <c r="B43" s="291"/>
      <c r="C43" s="291"/>
      <c r="D43" s="291"/>
      <c r="E43" s="291"/>
      <c r="F43" s="291"/>
      <c r="G43" s="292"/>
    </row>
    <row r="44" spans="1:7" ht="15" customHeight="1" x14ac:dyDescent="0.25">
      <c r="A44" s="99">
        <v>1</v>
      </c>
      <c r="B44" s="84" t="s">
        <v>77</v>
      </c>
      <c r="C44" s="84"/>
      <c r="D44" s="82">
        <v>2</v>
      </c>
      <c r="E44" s="85" t="s">
        <v>118</v>
      </c>
      <c r="F44" s="83" t="s">
        <v>90</v>
      </c>
      <c r="G44" s="87" t="s">
        <v>59</v>
      </c>
    </row>
    <row r="45" spans="1:7" ht="15" customHeight="1" x14ac:dyDescent="0.25">
      <c r="A45" s="99">
        <v>2</v>
      </c>
      <c r="B45" s="84" t="s">
        <v>95</v>
      </c>
      <c r="C45" s="84"/>
      <c r="D45" s="82">
        <v>14</v>
      </c>
      <c r="E45" s="85" t="s">
        <v>118</v>
      </c>
      <c r="F45" s="86">
        <v>38928</v>
      </c>
      <c r="G45" s="87" t="s">
        <v>61</v>
      </c>
    </row>
    <row r="46" spans="1:7" ht="15" customHeight="1" x14ac:dyDescent="0.25">
      <c r="A46" s="99">
        <v>3</v>
      </c>
      <c r="B46" s="84" t="s">
        <v>106</v>
      </c>
      <c r="C46" s="84"/>
      <c r="D46" s="82">
        <v>26</v>
      </c>
      <c r="E46" s="85" t="s">
        <v>118</v>
      </c>
      <c r="F46" s="86">
        <v>39265</v>
      </c>
      <c r="G46" s="87" t="s">
        <v>60</v>
      </c>
    </row>
    <row r="47" spans="1:7" ht="15" customHeight="1" x14ac:dyDescent="0.25">
      <c r="A47" s="99">
        <v>4</v>
      </c>
      <c r="B47" s="84" t="s">
        <v>120</v>
      </c>
      <c r="C47" s="84"/>
      <c r="D47" s="82">
        <v>38</v>
      </c>
      <c r="E47" s="85" t="s">
        <v>118</v>
      </c>
      <c r="F47" s="86">
        <v>38837</v>
      </c>
      <c r="G47" s="88" t="s">
        <v>62</v>
      </c>
    </row>
    <row r="48" spans="1:7" ht="15" customHeight="1" x14ac:dyDescent="0.25">
      <c r="A48" s="290" t="s">
        <v>139</v>
      </c>
      <c r="B48" s="291"/>
      <c r="C48" s="291"/>
      <c r="D48" s="291"/>
      <c r="E48" s="291"/>
      <c r="F48" s="291"/>
      <c r="G48" s="292"/>
    </row>
    <row r="49" spans="1:7" ht="15" customHeight="1" x14ac:dyDescent="0.25">
      <c r="A49" s="99">
        <v>1</v>
      </c>
      <c r="B49" s="84" t="s">
        <v>78</v>
      </c>
      <c r="C49" s="84"/>
      <c r="D49" s="82">
        <v>3</v>
      </c>
      <c r="E49" s="85" t="s">
        <v>118</v>
      </c>
      <c r="F49" s="86">
        <v>38892</v>
      </c>
      <c r="G49" s="87" t="s">
        <v>59</v>
      </c>
    </row>
    <row r="50" spans="1:7" ht="15" customHeight="1" x14ac:dyDescent="0.25">
      <c r="A50" s="99">
        <v>2</v>
      </c>
      <c r="B50" s="84" t="s">
        <v>96</v>
      </c>
      <c r="C50" s="84"/>
      <c r="D50" s="82">
        <v>15</v>
      </c>
      <c r="E50" s="85" t="s">
        <v>118</v>
      </c>
      <c r="F50" s="86">
        <v>38779</v>
      </c>
      <c r="G50" s="87" t="s">
        <v>61</v>
      </c>
    </row>
    <row r="51" spans="1:7" ht="15" customHeight="1" x14ac:dyDescent="0.25">
      <c r="A51" s="99">
        <v>3</v>
      </c>
      <c r="B51" s="84" t="s">
        <v>107</v>
      </c>
      <c r="C51" s="84"/>
      <c r="D51" s="82">
        <v>27</v>
      </c>
      <c r="E51" s="85" t="s">
        <v>118</v>
      </c>
      <c r="F51" s="86">
        <v>39098</v>
      </c>
      <c r="G51" s="87" t="s">
        <v>60</v>
      </c>
    </row>
    <row r="52" spans="1:7" ht="15" customHeight="1" x14ac:dyDescent="0.25">
      <c r="A52" s="99">
        <v>4</v>
      </c>
      <c r="B52" s="84" t="s">
        <v>121</v>
      </c>
      <c r="C52" s="84"/>
      <c r="D52" s="82">
        <v>39</v>
      </c>
      <c r="E52" s="85" t="s">
        <v>118</v>
      </c>
      <c r="F52" s="86">
        <v>39061</v>
      </c>
      <c r="G52" s="88" t="s">
        <v>62</v>
      </c>
    </row>
    <row r="53" spans="1:7" ht="15" customHeight="1" x14ac:dyDescent="0.25">
      <c r="A53" s="290" t="s">
        <v>140</v>
      </c>
      <c r="B53" s="291"/>
      <c r="C53" s="291"/>
      <c r="D53" s="291"/>
      <c r="E53" s="291"/>
      <c r="F53" s="291"/>
      <c r="G53" s="292"/>
    </row>
    <row r="54" spans="1:7" ht="15" customHeight="1" x14ac:dyDescent="0.25">
      <c r="A54" s="99">
        <v>1</v>
      </c>
      <c r="B54" s="84" t="s">
        <v>79</v>
      </c>
      <c r="C54" s="84"/>
      <c r="D54" s="82">
        <v>4</v>
      </c>
      <c r="E54" s="85" t="s">
        <v>118</v>
      </c>
      <c r="F54" s="86">
        <v>38756</v>
      </c>
      <c r="G54" s="87" t="s">
        <v>59</v>
      </c>
    </row>
    <row r="55" spans="1:7" ht="15" customHeight="1" x14ac:dyDescent="0.25">
      <c r="A55" s="99">
        <v>2</v>
      </c>
      <c r="B55" s="84" t="s">
        <v>97</v>
      </c>
      <c r="C55" s="84"/>
      <c r="D55" s="82">
        <v>16</v>
      </c>
      <c r="E55" s="85" t="s">
        <v>118</v>
      </c>
      <c r="F55" s="86">
        <v>38887</v>
      </c>
      <c r="G55" s="87" t="s">
        <v>61</v>
      </c>
    </row>
    <row r="56" spans="1:7" ht="15" customHeight="1" x14ac:dyDescent="0.25">
      <c r="A56" s="99">
        <v>3</v>
      </c>
      <c r="B56" s="84" t="s">
        <v>108</v>
      </c>
      <c r="C56" s="84"/>
      <c r="D56" s="82">
        <v>28</v>
      </c>
      <c r="E56" s="85" t="s">
        <v>118</v>
      </c>
      <c r="F56" s="86">
        <v>39110</v>
      </c>
      <c r="G56" s="87" t="s">
        <v>60</v>
      </c>
    </row>
    <row r="57" spans="1:7" ht="15" customHeight="1" x14ac:dyDescent="0.25">
      <c r="A57" s="99">
        <v>4</v>
      </c>
      <c r="B57" s="84" t="s">
        <v>122</v>
      </c>
      <c r="C57" s="84"/>
      <c r="D57" s="82">
        <v>40</v>
      </c>
      <c r="E57" s="85" t="s">
        <v>118</v>
      </c>
      <c r="F57" s="86">
        <v>38849</v>
      </c>
      <c r="G57" s="88" t="s">
        <v>62</v>
      </c>
    </row>
    <row r="58" spans="1:7" ht="15" customHeight="1" x14ac:dyDescent="0.25">
      <c r="A58" s="290" t="s">
        <v>141</v>
      </c>
      <c r="B58" s="291"/>
      <c r="C58" s="291"/>
      <c r="D58" s="291"/>
      <c r="E58" s="291"/>
      <c r="F58" s="291"/>
      <c r="G58" s="292"/>
    </row>
    <row r="59" spans="1:7" ht="15" customHeight="1" x14ac:dyDescent="0.25">
      <c r="A59" s="99">
        <v>1</v>
      </c>
      <c r="B59" s="84" t="s">
        <v>80</v>
      </c>
      <c r="C59" s="84"/>
      <c r="D59" s="82">
        <v>5</v>
      </c>
      <c r="E59" s="85" t="s">
        <v>118</v>
      </c>
      <c r="F59" s="86">
        <v>38743</v>
      </c>
      <c r="G59" s="87" t="s">
        <v>59</v>
      </c>
    </row>
    <row r="60" spans="1:7" ht="15" customHeight="1" x14ac:dyDescent="0.25">
      <c r="A60" s="99">
        <v>2</v>
      </c>
      <c r="B60" s="84" t="s">
        <v>98</v>
      </c>
      <c r="C60" s="84"/>
      <c r="D60" s="82">
        <v>17</v>
      </c>
      <c r="E60" s="85" t="s">
        <v>118</v>
      </c>
      <c r="F60" s="86">
        <v>38964</v>
      </c>
      <c r="G60" s="87" t="s">
        <v>61</v>
      </c>
    </row>
    <row r="61" spans="1:7" ht="15" customHeight="1" x14ac:dyDescent="0.25">
      <c r="A61" s="99">
        <v>3</v>
      </c>
      <c r="B61" s="84" t="s">
        <v>109</v>
      </c>
      <c r="C61" s="84"/>
      <c r="D61" s="82">
        <v>29</v>
      </c>
      <c r="E61" s="85" t="s">
        <v>118</v>
      </c>
      <c r="F61" s="86">
        <v>38848</v>
      </c>
      <c r="G61" s="87" t="s">
        <v>60</v>
      </c>
    </row>
    <row r="62" spans="1:7" ht="15" customHeight="1" x14ac:dyDescent="0.25">
      <c r="A62" s="99">
        <v>4</v>
      </c>
      <c r="B62" s="84" t="s">
        <v>123</v>
      </c>
      <c r="C62" s="84"/>
      <c r="D62" s="82">
        <v>41</v>
      </c>
      <c r="E62" s="85" t="s">
        <v>118</v>
      </c>
      <c r="F62" s="86">
        <v>38890</v>
      </c>
      <c r="G62" s="88" t="s">
        <v>62</v>
      </c>
    </row>
    <row r="63" spans="1:7" ht="15" customHeight="1" x14ac:dyDescent="0.25">
      <c r="A63" s="290" t="s">
        <v>142</v>
      </c>
      <c r="B63" s="291"/>
      <c r="C63" s="291"/>
      <c r="D63" s="291"/>
      <c r="E63" s="291"/>
      <c r="F63" s="291"/>
      <c r="G63" s="292"/>
    </row>
    <row r="64" spans="1:7" ht="15" customHeight="1" x14ac:dyDescent="0.25">
      <c r="A64" s="99">
        <v>1</v>
      </c>
      <c r="B64" s="84" t="s">
        <v>81</v>
      </c>
      <c r="C64" s="84"/>
      <c r="D64" s="82">
        <v>6</v>
      </c>
      <c r="E64" s="85" t="s">
        <v>118</v>
      </c>
      <c r="F64" s="86">
        <v>38758</v>
      </c>
      <c r="G64" s="87" t="s">
        <v>59</v>
      </c>
    </row>
    <row r="65" spans="1:7" ht="15" customHeight="1" x14ac:dyDescent="0.25">
      <c r="A65" s="99">
        <v>2</v>
      </c>
      <c r="B65" s="84" t="s">
        <v>99</v>
      </c>
      <c r="C65" s="84"/>
      <c r="D65" s="82">
        <v>18</v>
      </c>
      <c r="E65" s="85" t="s">
        <v>118</v>
      </c>
      <c r="F65" s="86">
        <v>38934</v>
      </c>
      <c r="G65" s="87" t="s">
        <v>61</v>
      </c>
    </row>
    <row r="66" spans="1:7" ht="15" customHeight="1" x14ac:dyDescent="0.25">
      <c r="A66" s="99">
        <v>3</v>
      </c>
      <c r="B66" s="84" t="s">
        <v>110</v>
      </c>
      <c r="C66" s="84"/>
      <c r="D66" s="82">
        <v>30</v>
      </c>
      <c r="E66" s="85" t="s">
        <v>118</v>
      </c>
      <c r="F66" s="86">
        <v>38826</v>
      </c>
      <c r="G66" s="87" t="s">
        <v>60</v>
      </c>
    </row>
    <row r="67" spans="1:7" ht="15" customHeight="1" x14ac:dyDescent="0.25">
      <c r="A67" s="99">
        <v>4</v>
      </c>
      <c r="B67" s="84" t="s">
        <v>124</v>
      </c>
      <c r="C67" s="84"/>
      <c r="D67" s="82">
        <v>42</v>
      </c>
      <c r="E67" s="85" t="s">
        <v>118</v>
      </c>
      <c r="F67" s="86">
        <v>39403</v>
      </c>
      <c r="G67" s="88" t="s">
        <v>62</v>
      </c>
    </row>
  </sheetData>
  <mergeCells count="14">
    <mergeCell ref="A1:G1"/>
    <mergeCell ref="A35:G35"/>
    <mergeCell ref="A4:G4"/>
    <mergeCell ref="A9:G9"/>
    <mergeCell ref="A14:G14"/>
    <mergeCell ref="A19:G19"/>
    <mergeCell ref="A24:G24"/>
    <mergeCell ref="A29:G29"/>
    <mergeCell ref="A63:G63"/>
    <mergeCell ref="A38:G38"/>
    <mergeCell ref="A43:G43"/>
    <mergeCell ref="A48:G48"/>
    <mergeCell ref="A53:G53"/>
    <mergeCell ref="A58:G58"/>
  </mergeCells>
  <printOptions horizontalCentered="1"/>
  <pageMargins left="0.23622047244094491" right="0.23622047244094491" top="0.23622047244094491" bottom="0.23622047244094491" header="0" footer="0"/>
  <pageSetup paperSize="9" scale="8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5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4.7109375" customWidth="1"/>
    <col min="3" max="3" width="11.42578125" customWidth="1"/>
    <col min="4" max="4" width="7.42578125" customWidth="1"/>
    <col min="5" max="7" width="10.42578125" customWidth="1"/>
    <col min="8" max="8" width="20.7109375" customWidth="1"/>
  </cols>
  <sheetData>
    <row r="1" spans="1:8" ht="24" customHeight="1" x14ac:dyDescent="0.25">
      <c r="A1" s="312" t="s">
        <v>151</v>
      </c>
      <c r="B1" s="312"/>
      <c r="C1" s="312"/>
      <c r="D1" s="312"/>
      <c r="E1" s="312"/>
      <c r="F1" s="312"/>
      <c r="G1" s="312"/>
      <c r="H1" s="312"/>
    </row>
    <row r="2" spans="1:8" ht="6.95" customHeight="1" x14ac:dyDescent="0.25"/>
    <row r="3" spans="1:8" ht="34.5" customHeight="1" x14ac:dyDescent="0.25">
      <c r="A3" s="100" t="s">
        <v>55</v>
      </c>
      <c r="B3" s="101" t="s">
        <v>88</v>
      </c>
      <c r="C3" s="102" t="s">
        <v>93</v>
      </c>
      <c r="D3" s="101" t="s">
        <v>117</v>
      </c>
      <c r="E3" s="100" t="s">
        <v>148</v>
      </c>
      <c r="F3" s="100" t="s">
        <v>149</v>
      </c>
      <c r="G3" s="100" t="s">
        <v>150</v>
      </c>
      <c r="H3" s="101" t="s">
        <v>91</v>
      </c>
    </row>
    <row r="4" spans="1:8" ht="27" customHeight="1" x14ac:dyDescent="0.25">
      <c r="A4" s="3">
        <v>1</v>
      </c>
      <c r="B4" s="84" t="s">
        <v>82</v>
      </c>
      <c r="C4" s="82">
        <v>7</v>
      </c>
      <c r="D4" s="85" t="s">
        <v>131</v>
      </c>
      <c r="E4" s="81"/>
      <c r="F4" s="81"/>
      <c r="G4" s="81"/>
      <c r="H4" s="87" t="s">
        <v>59</v>
      </c>
    </row>
    <row r="5" spans="1:8" ht="27" customHeight="1" x14ac:dyDescent="0.25">
      <c r="A5" s="3">
        <v>2</v>
      </c>
      <c r="B5" s="84" t="s">
        <v>100</v>
      </c>
      <c r="C5" s="82">
        <v>19</v>
      </c>
      <c r="D5" s="85" t="s">
        <v>131</v>
      </c>
      <c r="E5" s="81"/>
      <c r="F5" s="81"/>
      <c r="G5" s="81"/>
      <c r="H5" s="87" t="s">
        <v>61</v>
      </c>
    </row>
    <row r="6" spans="1:8" ht="27" customHeight="1" x14ac:dyDescent="0.25">
      <c r="A6" s="3">
        <v>3</v>
      </c>
      <c r="B6" s="84" t="s">
        <v>111</v>
      </c>
      <c r="C6" s="82">
        <v>31</v>
      </c>
      <c r="D6" s="85" t="s">
        <v>131</v>
      </c>
      <c r="E6" s="81"/>
      <c r="F6" s="81"/>
      <c r="G6" s="81"/>
      <c r="H6" s="87" t="s">
        <v>60</v>
      </c>
    </row>
    <row r="7" spans="1:8" ht="27" customHeight="1" x14ac:dyDescent="0.25">
      <c r="A7" s="3">
        <v>4</v>
      </c>
      <c r="B7" s="84" t="s">
        <v>125</v>
      </c>
      <c r="C7" s="82">
        <v>43</v>
      </c>
      <c r="D7" s="85" t="s">
        <v>131</v>
      </c>
      <c r="E7" s="81"/>
      <c r="F7" s="81"/>
      <c r="G7" s="81"/>
      <c r="H7" s="88" t="s">
        <v>62</v>
      </c>
    </row>
    <row r="8" spans="1:8" ht="27" customHeight="1" x14ac:dyDescent="0.25">
      <c r="A8" s="3">
        <v>5</v>
      </c>
      <c r="B8" s="84" t="s">
        <v>83</v>
      </c>
      <c r="C8" s="82">
        <v>8</v>
      </c>
      <c r="D8" s="85" t="s">
        <v>131</v>
      </c>
      <c r="E8" s="81"/>
      <c r="F8" s="81"/>
      <c r="G8" s="81"/>
      <c r="H8" s="87" t="s">
        <v>59</v>
      </c>
    </row>
    <row r="9" spans="1:8" ht="27" customHeight="1" x14ac:dyDescent="0.25">
      <c r="A9" s="3">
        <v>6</v>
      </c>
      <c r="B9" s="84" t="s">
        <v>101</v>
      </c>
      <c r="C9" s="82">
        <v>20</v>
      </c>
      <c r="D9" s="85" t="s">
        <v>131</v>
      </c>
      <c r="E9" s="81"/>
      <c r="F9" s="81"/>
      <c r="G9" s="81"/>
      <c r="H9" s="87" t="s">
        <v>61</v>
      </c>
    </row>
    <row r="10" spans="1:8" ht="27" customHeight="1" x14ac:dyDescent="0.25">
      <c r="A10" s="3">
        <v>7</v>
      </c>
      <c r="B10" s="84" t="s">
        <v>112</v>
      </c>
      <c r="C10" s="82">
        <v>32</v>
      </c>
      <c r="D10" s="85" t="s">
        <v>131</v>
      </c>
      <c r="E10" s="81"/>
      <c r="F10" s="81"/>
      <c r="G10" s="81"/>
      <c r="H10" s="87" t="s">
        <v>60</v>
      </c>
    </row>
    <row r="11" spans="1:8" ht="27" customHeight="1" x14ac:dyDescent="0.25">
      <c r="A11" s="3">
        <v>8</v>
      </c>
      <c r="B11" s="84" t="s">
        <v>126</v>
      </c>
      <c r="C11" s="82">
        <v>44</v>
      </c>
      <c r="D11" s="85" t="s">
        <v>131</v>
      </c>
      <c r="E11" s="81"/>
      <c r="F11" s="81"/>
      <c r="G11" s="81"/>
      <c r="H11" s="88" t="s">
        <v>62</v>
      </c>
    </row>
    <row r="12" spans="1:8" ht="27" customHeight="1" x14ac:dyDescent="0.25">
      <c r="A12" s="3">
        <v>9</v>
      </c>
      <c r="B12" s="84" t="s">
        <v>84</v>
      </c>
      <c r="C12" s="82">
        <v>9</v>
      </c>
      <c r="D12" s="85" t="s">
        <v>131</v>
      </c>
      <c r="E12" s="81"/>
      <c r="F12" s="81"/>
      <c r="G12" s="81"/>
      <c r="H12" s="87" t="s">
        <v>59</v>
      </c>
    </row>
    <row r="13" spans="1:8" ht="27" customHeight="1" x14ac:dyDescent="0.25">
      <c r="A13" s="3">
        <v>10</v>
      </c>
      <c r="B13" s="84" t="s">
        <v>102</v>
      </c>
      <c r="C13" s="82">
        <v>21</v>
      </c>
      <c r="D13" s="85" t="s">
        <v>131</v>
      </c>
      <c r="E13" s="81"/>
      <c r="F13" s="81"/>
      <c r="G13" s="81"/>
      <c r="H13" s="87" t="s">
        <v>61</v>
      </c>
    </row>
    <row r="14" spans="1:8" ht="27" customHeight="1" x14ac:dyDescent="0.25">
      <c r="A14" s="3">
        <v>11</v>
      </c>
      <c r="B14" s="91" t="s">
        <v>153</v>
      </c>
      <c r="C14" s="82">
        <v>33</v>
      </c>
      <c r="D14" s="85" t="s">
        <v>131</v>
      </c>
      <c r="E14" s="81"/>
      <c r="F14" s="81"/>
      <c r="G14" s="81"/>
      <c r="H14" s="87" t="s">
        <v>60</v>
      </c>
    </row>
    <row r="15" spans="1:8" ht="27" customHeight="1" x14ac:dyDescent="0.25">
      <c r="A15" s="3">
        <v>12</v>
      </c>
      <c r="B15" s="84" t="s">
        <v>127</v>
      </c>
      <c r="C15" s="82">
        <v>45</v>
      </c>
      <c r="D15" s="85" t="s">
        <v>131</v>
      </c>
      <c r="E15" s="81"/>
      <c r="F15" s="81"/>
      <c r="G15" s="81"/>
      <c r="H15" s="88" t="s">
        <v>62</v>
      </c>
    </row>
    <row r="16" spans="1:8" ht="27" customHeight="1" x14ac:dyDescent="0.25">
      <c r="A16" s="3">
        <v>13</v>
      </c>
      <c r="B16" s="84" t="s">
        <v>85</v>
      </c>
      <c r="C16" s="82">
        <v>10</v>
      </c>
      <c r="D16" s="85" t="s">
        <v>131</v>
      </c>
      <c r="E16" s="81"/>
      <c r="F16" s="81"/>
      <c r="G16" s="81"/>
      <c r="H16" s="87" t="s">
        <v>59</v>
      </c>
    </row>
    <row r="17" spans="1:8" ht="27" customHeight="1" x14ac:dyDescent="0.25">
      <c r="A17" s="3">
        <v>14</v>
      </c>
      <c r="B17" s="84" t="s">
        <v>103</v>
      </c>
      <c r="C17" s="82">
        <v>22</v>
      </c>
      <c r="D17" s="85" t="s">
        <v>131</v>
      </c>
      <c r="E17" s="81"/>
      <c r="F17" s="81"/>
      <c r="G17" s="81"/>
      <c r="H17" s="87" t="s">
        <v>61</v>
      </c>
    </row>
    <row r="18" spans="1:8" ht="27" customHeight="1" x14ac:dyDescent="0.25">
      <c r="A18" s="3">
        <v>15</v>
      </c>
      <c r="B18" s="84" t="s">
        <v>114</v>
      </c>
      <c r="C18" s="82">
        <v>34</v>
      </c>
      <c r="D18" s="85" t="s">
        <v>131</v>
      </c>
      <c r="E18" s="81"/>
      <c r="F18" s="81"/>
      <c r="G18" s="81"/>
      <c r="H18" s="87" t="s">
        <v>60</v>
      </c>
    </row>
    <row r="19" spans="1:8" ht="27" customHeight="1" x14ac:dyDescent="0.25">
      <c r="A19" s="3">
        <v>16</v>
      </c>
      <c r="B19" s="84" t="s">
        <v>128</v>
      </c>
      <c r="C19" s="82">
        <v>46</v>
      </c>
      <c r="D19" s="85" t="s">
        <v>131</v>
      </c>
      <c r="E19" s="81"/>
      <c r="F19" s="81"/>
      <c r="G19" s="81"/>
      <c r="H19" s="88" t="s">
        <v>62</v>
      </c>
    </row>
    <row r="20" spans="1:8" ht="27" customHeight="1" x14ac:dyDescent="0.25">
      <c r="A20" s="3">
        <v>17</v>
      </c>
      <c r="B20" s="84" t="s">
        <v>86</v>
      </c>
      <c r="C20" s="82">
        <v>11</v>
      </c>
      <c r="D20" s="85" t="s">
        <v>131</v>
      </c>
      <c r="E20" s="81"/>
      <c r="F20" s="81"/>
      <c r="G20" s="81"/>
      <c r="H20" s="87" t="s">
        <v>59</v>
      </c>
    </row>
    <row r="21" spans="1:8" ht="27" customHeight="1" x14ac:dyDescent="0.25">
      <c r="A21" s="3">
        <v>18</v>
      </c>
      <c r="B21" s="84" t="s">
        <v>104</v>
      </c>
      <c r="C21" s="82">
        <v>23</v>
      </c>
      <c r="D21" s="85" t="s">
        <v>131</v>
      </c>
      <c r="E21" s="81"/>
      <c r="F21" s="81"/>
      <c r="G21" s="81"/>
      <c r="H21" s="87" t="s">
        <v>61</v>
      </c>
    </row>
    <row r="22" spans="1:8" ht="27" customHeight="1" x14ac:dyDescent="0.25">
      <c r="A22" s="3">
        <v>19</v>
      </c>
      <c r="B22" s="84" t="s">
        <v>115</v>
      </c>
      <c r="C22" s="82">
        <v>35</v>
      </c>
      <c r="D22" s="85" t="s">
        <v>131</v>
      </c>
      <c r="E22" s="81"/>
      <c r="F22" s="81"/>
      <c r="G22" s="81"/>
      <c r="H22" s="87" t="s">
        <v>60</v>
      </c>
    </row>
    <row r="23" spans="1:8" ht="27" customHeight="1" x14ac:dyDescent="0.25">
      <c r="A23" s="3">
        <v>20</v>
      </c>
      <c r="B23" s="84" t="s">
        <v>129</v>
      </c>
      <c r="C23" s="82">
        <v>47</v>
      </c>
      <c r="D23" s="85" t="s">
        <v>131</v>
      </c>
      <c r="E23" s="81"/>
      <c r="F23" s="81"/>
      <c r="G23" s="81"/>
      <c r="H23" s="88" t="s">
        <v>62</v>
      </c>
    </row>
    <row r="24" spans="1:8" ht="27" customHeight="1" x14ac:dyDescent="0.25">
      <c r="A24" s="3">
        <v>21</v>
      </c>
      <c r="B24" s="84" t="s">
        <v>87</v>
      </c>
      <c r="C24" s="82">
        <v>12</v>
      </c>
      <c r="D24" s="85" t="s">
        <v>131</v>
      </c>
      <c r="E24" s="81"/>
      <c r="F24" s="81"/>
      <c r="G24" s="81"/>
      <c r="H24" s="87" t="s">
        <v>59</v>
      </c>
    </row>
    <row r="25" spans="1:8" ht="27" customHeight="1" x14ac:dyDescent="0.25">
      <c r="A25" s="3">
        <v>22</v>
      </c>
      <c r="B25" s="84" t="s">
        <v>133</v>
      </c>
      <c r="C25" s="82">
        <v>24</v>
      </c>
      <c r="D25" s="85" t="s">
        <v>131</v>
      </c>
      <c r="E25" s="81"/>
      <c r="F25" s="81"/>
      <c r="G25" s="81"/>
      <c r="H25" s="87" t="s">
        <v>61</v>
      </c>
    </row>
    <row r="26" spans="1:8" ht="27" customHeight="1" x14ac:dyDescent="0.25">
      <c r="A26" s="3">
        <v>23</v>
      </c>
      <c r="B26" s="84" t="s">
        <v>116</v>
      </c>
      <c r="C26" s="82">
        <v>36</v>
      </c>
      <c r="D26" s="85" t="s">
        <v>131</v>
      </c>
      <c r="E26" s="81"/>
      <c r="F26" s="81"/>
      <c r="G26" s="81"/>
      <c r="H26" s="87" t="s">
        <v>60</v>
      </c>
    </row>
    <row r="27" spans="1:8" ht="27" customHeight="1" x14ac:dyDescent="0.25">
      <c r="A27" s="3">
        <v>24</v>
      </c>
      <c r="B27" s="84" t="s">
        <v>130</v>
      </c>
      <c r="C27" s="82">
        <v>48</v>
      </c>
      <c r="D27" s="85" t="s">
        <v>131</v>
      </c>
      <c r="E27" s="81"/>
      <c r="F27" s="81"/>
      <c r="G27" s="81"/>
      <c r="H27" s="88" t="s">
        <v>62</v>
      </c>
    </row>
    <row r="28" spans="1:8" ht="112.5" customHeight="1" x14ac:dyDescent="0.25">
      <c r="A28" s="93"/>
      <c r="B28" s="94"/>
      <c r="C28" s="95"/>
      <c r="D28" s="96"/>
      <c r="H28" s="97"/>
    </row>
    <row r="29" spans="1:8" ht="15" customHeight="1" x14ac:dyDescent="0.25">
      <c r="A29" s="312" t="s">
        <v>152</v>
      </c>
      <c r="B29" s="312"/>
      <c r="C29" s="312"/>
      <c r="D29" s="312"/>
      <c r="E29" s="312"/>
      <c r="F29" s="312"/>
      <c r="G29" s="312"/>
      <c r="H29" s="312"/>
    </row>
    <row r="30" spans="1:8" ht="6.95" customHeight="1" x14ac:dyDescent="0.25"/>
    <row r="31" spans="1:8" ht="34.5" customHeight="1" x14ac:dyDescent="0.25">
      <c r="A31" s="100" t="s">
        <v>55</v>
      </c>
      <c r="B31" s="101" t="s">
        <v>88</v>
      </c>
      <c r="C31" s="102" t="s">
        <v>93</v>
      </c>
      <c r="D31" s="101" t="s">
        <v>117</v>
      </c>
      <c r="E31" s="100" t="s">
        <v>148</v>
      </c>
      <c r="F31" s="100" t="s">
        <v>149</v>
      </c>
      <c r="G31" s="100" t="s">
        <v>150</v>
      </c>
      <c r="H31" s="101" t="s">
        <v>91</v>
      </c>
    </row>
    <row r="32" spans="1:8" ht="34.5" customHeight="1" x14ac:dyDescent="0.25">
      <c r="A32" s="21">
        <v>1</v>
      </c>
      <c r="B32" s="103" t="s">
        <v>76</v>
      </c>
      <c r="C32" s="104">
        <v>1</v>
      </c>
      <c r="D32" s="103" t="s">
        <v>118</v>
      </c>
      <c r="E32" s="21"/>
      <c r="F32" s="21"/>
      <c r="G32" s="21"/>
      <c r="H32" s="103" t="s">
        <v>59</v>
      </c>
    </row>
    <row r="33" spans="1:8" ht="27" customHeight="1" x14ac:dyDescent="0.25">
      <c r="A33" s="3">
        <v>2</v>
      </c>
      <c r="B33" s="84" t="s">
        <v>94</v>
      </c>
      <c r="C33" s="82">
        <v>13</v>
      </c>
      <c r="D33" s="85" t="s">
        <v>118</v>
      </c>
      <c r="E33" s="81"/>
      <c r="F33" s="81"/>
      <c r="G33" s="81"/>
      <c r="H33" s="87" t="s">
        <v>61</v>
      </c>
    </row>
    <row r="34" spans="1:8" ht="27" customHeight="1" x14ac:dyDescent="0.25">
      <c r="A34" s="3">
        <v>3</v>
      </c>
      <c r="B34" s="84" t="s">
        <v>105</v>
      </c>
      <c r="C34" s="82">
        <v>25</v>
      </c>
      <c r="D34" s="85" t="s">
        <v>118</v>
      </c>
      <c r="E34" s="81"/>
      <c r="F34" s="81"/>
      <c r="G34" s="81"/>
      <c r="H34" s="87" t="s">
        <v>60</v>
      </c>
    </row>
    <row r="35" spans="1:8" ht="27" customHeight="1" x14ac:dyDescent="0.25">
      <c r="A35" s="3">
        <v>4</v>
      </c>
      <c r="B35" s="84" t="s">
        <v>119</v>
      </c>
      <c r="C35" s="82">
        <v>37</v>
      </c>
      <c r="D35" s="85" t="s">
        <v>118</v>
      </c>
      <c r="E35" s="81"/>
      <c r="F35" s="81"/>
      <c r="G35" s="81"/>
      <c r="H35" s="87" t="s">
        <v>62</v>
      </c>
    </row>
    <row r="36" spans="1:8" ht="27" customHeight="1" x14ac:dyDescent="0.25">
      <c r="A36" s="3">
        <v>1</v>
      </c>
      <c r="B36" s="84" t="s">
        <v>77</v>
      </c>
      <c r="C36" s="82">
        <v>2</v>
      </c>
      <c r="D36" s="85" t="s">
        <v>118</v>
      </c>
      <c r="E36" s="81"/>
      <c r="F36" s="81"/>
      <c r="G36" s="81"/>
      <c r="H36" s="88" t="s">
        <v>59</v>
      </c>
    </row>
    <row r="37" spans="1:8" ht="27" customHeight="1" x14ac:dyDescent="0.25">
      <c r="A37" s="3">
        <v>2</v>
      </c>
      <c r="B37" s="84" t="s">
        <v>95</v>
      </c>
      <c r="C37" s="82">
        <v>14</v>
      </c>
      <c r="D37" s="85" t="s">
        <v>118</v>
      </c>
      <c r="E37" s="81"/>
      <c r="F37" s="81"/>
      <c r="G37" s="81"/>
      <c r="H37" s="87" t="s">
        <v>61</v>
      </c>
    </row>
    <row r="38" spans="1:8" ht="27" customHeight="1" x14ac:dyDescent="0.25">
      <c r="A38" s="3">
        <v>3</v>
      </c>
      <c r="B38" s="84" t="s">
        <v>106</v>
      </c>
      <c r="C38" s="82">
        <v>26</v>
      </c>
      <c r="D38" s="85" t="s">
        <v>118</v>
      </c>
      <c r="E38" s="81"/>
      <c r="F38" s="81"/>
      <c r="G38" s="81"/>
      <c r="H38" s="87" t="s">
        <v>60</v>
      </c>
    </row>
    <row r="39" spans="1:8" ht="27" customHeight="1" x14ac:dyDescent="0.25">
      <c r="A39" s="3">
        <v>4</v>
      </c>
      <c r="B39" s="84" t="s">
        <v>120</v>
      </c>
      <c r="C39" s="82">
        <v>38</v>
      </c>
      <c r="D39" s="85" t="s">
        <v>118</v>
      </c>
      <c r="E39" s="81"/>
      <c r="F39" s="81"/>
      <c r="G39" s="81"/>
      <c r="H39" s="87" t="s">
        <v>62</v>
      </c>
    </row>
    <row r="40" spans="1:8" ht="27" customHeight="1" x14ac:dyDescent="0.25">
      <c r="A40" s="3">
        <v>1</v>
      </c>
      <c r="B40" s="84" t="s">
        <v>78</v>
      </c>
      <c r="C40" s="82">
        <v>3</v>
      </c>
      <c r="D40" s="85" t="s">
        <v>118</v>
      </c>
      <c r="E40" s="81"/>
      <c r="F40" s="81"/>
      <c r="G40" s="81"/>
      <c r="H40" s="88" t="s">
        <v>59</v>
      </c>
    </row>
    <row r="41" spans="1:8" ht="27" customHeight="1" x14ac:dyDescent="0.25">
      <c r="A41" s="3">
        <v>2</v>
      </c>
      <c r="B41" s="84" t="s">
        <v>96</v>
      </c>
      <c r="C41" s="82">
        <v>15</v>
      </c>
      <c r="D41" s="85" t="s">
        <v>118</v>
      </c>
      <c r="E41" s="81"/>
      <c r="F41" s="81"/>
      <c r="G41" s="81"/>
      <c r="H41" s="87" t="s">
        <v>61</v>
      </c>
    </row>
    <row r="42" spans="1:8" ht="27" customHeight="1" x14ac:dyDescent="0.25">
      <c r="A42" s="3">
        <v>3</v>
      </c>
      <c r="B42" s="84" t="s">
        <v>107</v>
      </c>
      <c r="C42" s="82">
        <v>27</v>
      </c>
      <c r="D42" s="85" t="s">
        <v>118</v>
      </c>
      <c r="E42" s="81"/>
      <c r="F42" s="81"/>
      <c r="G42" s="81"/>
      <c r="H42" s="87" t="s">
        <v>60</v>
      </c>
    </row>
    <row r="43" spans="1:8" ht="27" customHeight="1" x14ac:dyDescent="0.25">
      <c r="A43" s="3">
        <v>4</v>
      </c>
      <c r="B43" s="84" t="s">
        <v>121</v>
      </c>
      <c r="C43" s="82">
        <v>39</v>
      </c>
      <c r="D43" s="85" t="s">
        <v>118</v>
      </c>
      <c r="E43" s="81"/>
      <c r="F43" s="81"/>
      <c r="G43" s="81"/>
      <c r="H43" s="87" t="s">
        <v>62</v>
      </c>
    </row>
    <row r="44" spans="1:8" ht="27" customHeight="1" x14ac:dyDescent="0.25">
      <c r="A44" s="3">
        <v>1</v>
      </c>
      <c r="B44" s="84" t="s">
        <v>79</v>
      </c>
      <c r="C44" s="82">
        <v>4</v>
      </c>
      <c r="D44" s="85" t="s">
        <v>118</v>
      </c>
      <c r="E44" s="81"/>
      <c r="F44" s="81"/>
      <c r="G44" s="81"/>
      <c r="H44" s="88" t="s">
        <v>59</v>
      </c>
    </row>
    <row r="45" spans="1:8" ht="27" customHeight="1" x14ac:dyDescent="0.25">
      <c r="A45" s="3">
        <v>2</v>
      </c>
      <c r="B45" s="84" t="s">
        <v>97</v>
      </c>
      <c r="C45" s="82">
        <v>16</v>
      </c>
      <c r="D45" s="85" t="s">
        <v>118</v>
      </c>
      <c r="E45" s="81"/>
      <c r="F45" s="81"/>
      <c r="G45" s="81"/>
      <c r="H45" s="87" t="s">
        <v>61</v>
      </c>
    </row>
    <row r="46" spans="1:8" ht="27" customHeight="1" x14ac:dyDescent="0.25">
      <c r="A46" s="3">
        <v>3</v>
      </c>
      <c r="B46" s="84" t="s">
        <v>108</v>
      </c>
      <c r="C46" s="82">
        <v>28</v>
      </c>
      <c r="D46" s="85" t="s">
        <v>118</v>
      </c>
      <c r="E46" s="81"/>
      <c r="F46" s="81"/>
      <c r="G46" s="81"/>
      <c r="H46" s="87" t="s">
        <v>60</v>
      </c>
    </row>
    <row r="47" spans="1:8" ht="27" customHeight="1" x14ac:dyDescent="0.25">
      <c r="A47" s="3">
        <v>4</v>
      </c>
      <c r="B47" s="84" t="s">
        <v>122</v>
      </c>
      <c r="C47" s="82">
        <v>40</v>
      </c>
      <c r="D47" s="85" t="s">
        <v>118</v>
      </c>
      <c r="E47" s="81"/>
      <c r="F47" s="81"/>
      <c r="G47" s="81"/>
      <c r="H47" s="87" t="s">
        <v>62</v>
      </c>
    </row>
    <row r="48" spans="1:8" ht="27" customHeight="1" x14ac:dyDescent="0.25">
      <c r="A48" s="3">
        <v>1</v>
      </c>
      <c r="B48" s="84" t="s">
        <v>80</v>
      </c>
      <c r="C48" s="82">
        <v>5</v>
      </c>
      <c r="D48" s="85" t="s">
        <v>118</v>
      </c>
      <c r="E48" s="81"/>
      <c r="F48" s="81"/>
      <c r="G48" s="81"/>
      <c r="H48" s="88" t="s">
        <v>59</v>
      </c>
    </row>
    <row r="49" spans="1:8" ht="27" customHeight="1" x14ac:dyDescent="0.25">
      <c r="A49" s="3">
        <v>2</v>
      </c>
      <c r="B49" s="84" t="s">
        <v>98</v>
      </c>
      <c r="C49" s="82">
        <v>17</v>
      </c>
      <c r="D49" s="85" t="s">
        <v>118</v>
      </c>
      <c r="E49" s="81"/>
      <c r="F49" s="81"/>
      <c r="G49" s="81"/>
      <c r="H49" s="87" t="s">
        <v>61</v>
      </c>
    </row>
    <row r="50" spans="1:8" ht="27" customHeight="1" x14ac:dyDescent="0.25">
      <c r="A50" s="3">
        <v>3</v>
      </c>
      <c r="B50" s="84" t="s">
        <v>109</v>
      </c>
      <c r="C50" s="82">
        <v>29</v>
      </c>
      <c r="D50" s="85" t="s">
        <v>118</v>
      </c>
      <c r="E50" s="81"/>
      <c r="F50" s="81"/>
      <c r="G50" s="81"/>
      <c r="H50" s="87" t="s">
        <v>60</v>
      </c>
    </row>
    <row r="51" spans="1:8" ht="27" customHeight="1" x14ac:dyDescent="0.25">
      <c r="A51" s="3">
        <v>4</v>
      </c>
      <c r="B51" s="84" t="s">
        <v>123</v>
      </c>
      <c r="C51" s="82">
        <v>41</v>
      </c>
      <c r="D51" s="85" t="s">
        <v>118</v>
      </c>
      <c r="E51" s="81"/>
      <c r="F51" s="81"/>
      <c r="G51" s="81"/>
      <c r="H51" s="87" t="s">
        <v>62</v>
      </c>
    </row>
    <row r="52" spans="1:8" ht="27" customHeight="1" x14ac:dyDescent="0.25">
      <c r="A52" s="3">
        <v>1</v>
      </c>
      <c r="B52" s="84" t="s">
        <v>81</v>
      </c>
      <c r="C52" s="82">
        <v>6</v>
      </c>
      <c r="D52" s="85" t="s">
        <v>118</v>
      </c>
      <c r="E52" s="81"/>
      <c r="F52" s="81"/>
      <c r="G52" s="81"/>
      <c r="H52" s="88" t="s">
        <v>59</v>
      </c>
    </row>
    <row r="53" spans="1:8" ht="27" customHeight="1" x14ac:dyDescent="0.25">
      <c r="A53" s="3">
        <v>2</v>
      </c>
      <c r="B53" s="84" t="s">
        <v>99</v>
      </c>
      <c r="C53" s="82">
        <v>18</v>
      </c>
      <c r="D53" s="85" t="s">
        <v>118</v>
      </c>
      <c r="E53" s="81"/>
      <c r="F53" s="81"/>
      <c r="G53" s="81"/>
      <c r="H53" s="87" t="s">
        <v>61</v>
      </c>
    </row>
    <row r="54" spans="1:8" ht="27" customHeight="1" x14ac:dyDescent="0.25">
      <c r="A54" s="3">
        <v>3</v>
      </c>
      <c r="B54" s="84" t="s">
        <v>110</v>
      </c>
      <c r="C54" s="82">
        <v>30</v>
      </c>
      <c r="D54" s="85" t="s">
        <v>118</v>
      </c>
      <c r="E54" s="81"/>
      <c r="F54" s="81"/>
      <c r="G54" s="81"/>
      <c r="H54" s="87" t="s">
        <v>60</v>
      </c>
    </row>
    <row r="55" spans="1:8" ht="27" customHeight="1" x14ac:dyDescent="0.25">
      <c r="A55" s="3">
        <v>4</v>
      </c>
      <c r="B55" s="84" t="s">
        <v>124</v>
      </c>
      <c r="C55" s="82">
        <v>42</v>
      </c>
      <c r="D55" s="85" t="s">
        <v>118</v>
      </c>
      <c r="E55" s="81"/>
      <c r="F55" s="81"/>
      <c r="G55" s="81"/>
      <c r="H55" s="87" t="s">
        <v>62</v>
      </c>
    </row>
  </sheetData>
  <mergeCells count="2">
    <mergeCell ref="A1:H1"/>
    <mergeCell ref="A29:H29"/>
  </mergeCells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1"/>
  <sheetViews>
    <sheetView topLeftCell="A7" workbookViewId="0">
      <selection activeCell="F16" sqref="F16"/>
    </sheetView>
  </sheetViews>
  <sheetFormatPr defaultRowHeight="15" x14ac:dyDescent="0.25"/>
  <cols>
    <col min="1" max="1" width="4.7109375" customWidth="1"/>
    <col min="2" max="2" width="28" customWidth="1"/>
    <col min="3" max="3" width="10.7109375" customWidth="1"/>
    <col min="4" max="4" width="11.42578125" customWidth="1"/>
    <col min="5" max="5" width="4.5703125" bestFit="1" customWidth="1"/>
    <col min="6" max="6" width="15.85546875" customWidth="1"/>
    <col min="7" max="7" width="37.5703125" customWidth="1"/>
  </cols>
  <sheetData>
    <row r="1" spans="1:7" ht="18.75" customHeight="1" x14ac:dyDescent="0.25">
      <c r="A1" s="311" t="s">
        <v>146</v>
      </c>
      <c r="B1" s="311"/>
      <c r="C1" s="311"/>
      <c r="D1" s="311"/>
      <c r="E1" s="311"/>
      <c r="F1" s="311"/>
      <c r="G1" s="311"/>
    </row>
    <row r="2" spans="1:7" ht="6.95" customHeight="1" x14ac:dyDescent="0.25"/>
    <row r="3" spans="1:7" ht="24.95" customHeight="1" x14ac:dyDescent="0.25">
      <c r="A3" s="3" t="s">
        <v>55</v>
      </c>
      <c r="B3" s="82" t="s">
        <v>88</v>
      </c>
      <c r="C3" s="82" t="s">
        <v>5</v>
      </c>
      <c r="D3" s="83" t="s">
        <v>93</v>
      </c>
      <c r="E3" s="82" t="s">
        <v>117</v>
      </c>
      <c r="F3" s="82" t="s">
        <v>92</v>
      </c>
      <c r="G3" s="82" t="s">
        <v>91</v>
      </c>
    </row>
    <row r="4" spans="1:7" ht="15" customHeight="1" x14ac:dyDescent="0.25">
      <c r="A4" s="290" t="s">
        <v>137</v>
      </c>
      <c r="B4" s="291"/>
      <c r="C4" s="291"/>
      <c r="D4" s="291"/>
      <c r="E4" s="291"/>
      <c r="F4" s="291"/>
      <c r="G4" s="292"/>
    </row>
    <row r="5" spans="1:7" ht="15" customHeight="1" x14ac:dyDescent="0.25">
      <c r="A5" s="3">
        <v>1</v>
      </c>
      <c r="B5" s="84" t="s">
        <v>82</v>
      </c>
      <c r="C5" s="84"/>
      <c r="D5" s="82">
        <v>7</v>
      </c>
      <c r="E5" s="85" t="s">
        <v>131</v>
      </c>
      <c r="F5" s="86">
        <v>39056</v>
      </c>
      <c r="G5" s="87" t="s">
        <v>59</v>
      </c>
    </row>
    <row r="6" spans="1:7" ht="15" customHeight="1" x14ac:dyDescent="0.25">
      <c r="A6" s="3">
        <v>2</v>
      </c>
      <c r="B6" s="84" t="s">
        <v>100</v>
      </c>
      <c r="C6" s="84"/>
      <c r="D6" s="82">
        <v>19</v>
      </c>
      <c r="E6" s="85" t="s">
        <v>131</v>
      </c>
      <c r="F6" s="86">
        <v>38989</v>
      </c>
      <c r="G6" s="87" t="s">
        <v>61</v>
      </c>
    </row>
    <row r="7" spans="1:7" ht="15" customHeight="1" x14ac:dyDescent="0.25">
      <c r="A7" s="3">
        <v>3</v>
      </c>
      <c r="B7" s="84" t="s">
        <v>111</v>
      </c>
      <c r="C7" s="84"/>
      <c r="D7" s="82">
        <v>31</v>
      </c>
      <c r="E7" s="85" t="s">
        <v>131</v>
      </c>
      <c r="F7" s="86">
        <v>38921</v>
      </c>
      <c r="G7" s="87" t="s">
        <v>60</v>
      </c>
    </row>
    <row r="8" spans="1:7" ht="15" customHeight="1" x14ac:dyDescent="0.25">
      <c r="A8" s="3">
        <v>4</v>
      </c>
      <c r="B8" s="84" t="s">
        <v>125</v>
      </c>
      <c r="C8" s="84"/>
      <c r="D8" s="82">
        <v>43</v>
      </c>
      <c r="E8" s="85" t="s">
        <v>131</v>
      </c>
      <c r="F8" s="86">
        <v>38925</v>
      </c>
      <c r="G8" s="88" t="s">
        <v>62</v>
      </c>
    </row>
    <row r="9" spans="1:7" ht="15" customHeight="1" x14ac:dyDescent="0.25">
      <c r="A9" s="3">
        <v>5</v>
      </c>
      <c r="B9" s="84" t="s">
        <v>83</v>
      </c>
      <c r="C9" s="84"/>
      <c r="D9" s="82">
        <v>8</v>
      </c>
      <c r="E9" s="85" t="s">
        <v>131</v>
      </c>
      <c r="F9" s="86">
        <v>38996</v>
      </c>
      <c r="G9" s="87" t="s">
        <v>59</v>
      </c>
    </row>
    <row r="10" spans="1:7" ht="15" customHeight="1" x14ac:dyDescent="0.25">
      <c r="A10" s="3">
        <v>6</v>
      </c>
      <c r="B10" s="84" t="s">
        <v>101</v>
      </c>
      <c r="C10" s="84"/>
      <c r="D10" s="82">
        <v>20</v>
      </c>
      <c r="E10" s="85" t="s">
        <v>131</v>
      </c>
      <c r="F10" s="86">
        <v>38921</v>
      </c>
      <c r="G10" s="87" t="s">
        <v>61</v>
      </c>
    </row>
    <row r="11" spans="1:7" ht="15" customHeight="1" x14ac:dyDescent="0.25">
      <c r="A11" s="3">
        <v>7</v>
      </c>
      <c r="B11" s="84" t="s">
        <v>112</v>
      </c>
      <c r="C11" s="84"/>
      <c r="D11" s="82">
        <v>32</v>
      </c>
      <c r="E11" s="85" t="s">
        <v>131</v>
      </c>
      <c r="F11" s="86">
        <v>38728</v>
      </c>
      <c r="G11" s="87" t="s">
        <v>60</v>
      </c>
    </row>
    <row r="12" spans="1:7" ht="15" customHeight="1" x14ac:dyDescent="0.25">
      <c r="A12" s="3">
        <v>8</v>
      </c>
      <c r="B12" s="84" t="s">
        <v>126</v>
      </c>
      <c r="C12" s="84"/>
      <c r="D12" s="82">
        <v>44</v>
      </c>
      <c r="E12" s="85" t="s">
        <v>131</v>
      </c>
      <c r="F12" s="86">
        <v>38920</v>
      </c>
      <c r="G12" s="88" t="s">
        <v>62</v>
      </c>
    </row>
    <row r="13" spans="1:7" ht="15" customHeight="1" x14ac:dyDescent="0.25">
      <c r="A13" s="290" t="s">
        <v>138</v>
      </c>
      <c r="B13" s="291"/>
      <c r="C13" s="291"/>
      <c r="D13" s="291"/>
      <c r="E13" s="291"/>
      <c r="F13" s="291"/>
      <c r="G13" s="292"/>
    </row>
    <row r="14" spans="1:7" ht="15" customHeight="1" x14ac:dyDescent="0.25">
      <c r="A14" s="3">
        <v>1</v>
      </c>
      <c r="B14" s="84" t="s">
        <v>84</v>
      </c>
      <c r="C14" s="84"/>
      <c r="D14" s="82">
        <v>9</v>
      </c>
      <c r="E14" s="85" t="s">
        <v>131</v>
      </c>
      <c r="F14" s="86">
        <v>39277</v>
      </c>
      <c r="G14" s="87" t="s">
        <v>59</v>
      </c>
    </row>
    <row r="15" spans="1:7" ht="15" customHeight="1" x14ac:dyDescent="0.25">
      <c r="A15" s="3">
        <v>2</v>
      </c>
      <c r="B15" s="84" t="s">
        <v>102</v>
      </c>
      <c r="C15" s="84"/>
      <c r="D15" s="82">
        <v>21</v>
      </c>
      <c r="E15" s="85" t="s">
        <v>131</v>
      </c>
      <c r="F15" s="86">
        <v>38838</v>
      </c>
      <c r="G15" s="87" t="s">
        <v>61</v>
      </c>
    </row>
    <row r="16" spans="1:7" ht="15" customHeight="1" x14ac:dyDescent="0.25">
      <c r="A16" s="3">
        <v>3</v>
      </c>
      <c r="B16" s="91" t="s">
        <v>153</v>
      </c>
      <c r="C16" s="84"/>
      <c r="D16" s="82">
        <v>33</v>
      </c>
      <c r="E16" s="85" t="s">
        <v>131</v>
      </c>
      <c r="F16" s="86">
        <v>39363</v>
      </c>
      <c r="G16" s="87" t="s">
        <v>60</v>
      </c>
    </row>
    <row r="17" spans="1:7" ht="15" customHeight="1" x14ac:dyDescent="0.25">
      <c r="A17" s="3">
        <v>4</v>
      </c>
      <c r="B17" s="84" t="s">
        <v>127</v>
      </c>
      <c r="C17" s="84"/>
      <c r="D17" s="82">
        <v>45</v>
      </c>
      <c r="E17" s="85" t="s">
        <v>131</v>
      </c>
      <c r="F17" s="86">
        <v>38837</v>
      </c>
      <c r="G17" s="88" t="s">
        <v>62</v>
      </c>
    </row>
    <row r="18" spans="1:7" ht="15" customHeight="1" x14ac:dyDescent="0.25">
      <c r="A18" s="3">
        <v>5</v>
      </c>
      <c r="B18" s="84" t="s">
        <v>85</v>
      </c>
      <c r="C18" s="84"/>
      <c r="D18" s="82">
        <v>10</v>
      </c>
      <c r="E18" s="85" t="s">
        <v>131</v>
      </c>
      <c r="F18" s="86">
        <v>38955</v>
      </c>
      <c r="G18" s="87" t="s">
        <v>59</v>
      </c>
    </row>
    <row r="19" spans="1:7" ht="15" customHeight="1" x14ac:dyDescent="0.25">
      <c r="A19" s="3">
        <v>6</v>
      </c>
      <c r="B19" s="84" t="s">
        <v>103</v>
      </c>
      <c r="C19" s="84"/>
      <c r="D19" s="82">
        <v>22</v>
      </c>
      <c r="E19" s="85" t="s">
        <v>131</v>
      </c>
      <c r="F19" s="86">
        <v>38950</v>
      </c>
      <c r="G19" s="87" t="s">
        <v>61</v>
      </c>
    </row>
    <row r="20" spans="1:7" ht="15" customHeight="1" x14ac:dyDescent="0.25">
      <c r="A20" s="3">
        <v>7</v>
      </c>
      <c r="B20" s="84" t="s">
        <v>114</v>
      </c>
      <c r="C20" s="84"/>
      <c r="D20" s="82">
        <v>34</v>
      </c>
      <c r="E20" s="85" t="s">
        <v>131</v>
      </c>
      <c r="F20" s="86">
        <v>39090</v>
      </c>
      <c r="G20" s="87" t="s">
        <v>60</v>
      </c>
    </row>
    <row r="21" spans="1:7" ht="15" customHeight="1" x14ac:dyDescent="0.25">
      <c r="A21" s="3">
        <v>8</v>
      </c>
      <c r="B21" s="84" t="s">
        <v>128</v>
      </c>
      <c r="C21" s="84"/>
      <c r="D21" s="82">
        <v>46</v>
      </c>
      <c r="E21" s="85" t="s">
        <v>131</v>
      </c>
      <c r="F21" s="86">
        <v>38967</v>
      </c>
      <c r="G21" s="88" t="s">
        <v>62</v>
      </c>
    </row>
    <row r="22" spans="1:7" ht="15" customHeight="1" x14ac:dyDescent="0.25">
      <c r="A22" s="290" t="s">
        <v>139</v>
      </c>
      <c r="B22" s="291"/>
      <c r="C22" s="291"/>
      <c r="D22" s="291"/>
      <c r="E22" s="291"/>
      <c r="F22" s="291"/>
      <c r="G22" s="292"/>
    </row>
    <row r="23" spans="1:7" ht="15" customHeight="1" x14ac:dyDescent="0.25">
      <c r="A23" s="3">
        <v>1</v>
      </c>
      <c r="B23" s="84" t="s">
        <v>86</v>
      </c>
      <c r="C23" s="84"/>
      <c r="D23" s="82">
        <v>11</v>
      </c>
      <c r="E23" s="85" t="s">
        <v>131</v>
      </c>
      <c r="F23" s="86">
        <v>39052</v>
      </c>
      <c r="G23" s="87" t="s">
        <v>59</v>
      </c>
    </row>
    <row r="24" spans="1:7" ht="15" customHeight="1" x14ac:dyDescent="0.25">
      <c r="A24" s="3">
        <v>2</v>
      </c>
      <c r="B24" s="84" t="s">
        <v>104</v>
      </c>
      <c r="C24" s="84"/>
      <c r="D24" s="82">
        <v>23</v>
      </c>
      <c r="E24" s="85" t="s">
        <v>131</v>
      </c>
      <c r="F24" s="86">
        <v>39187</v>
      </c>
      <c r="G24" s="87" t="s">
        <v>61</v>
      </c>
    </row>
    <row r="25" spans="1:7" ht="15" customHeight="1" x14ac:dyDescent="0.25">
      <c r="A25" s="3">
        <v>3</v>
      </c>
      <c r="B25" s="84" t="s">
        <v>115</v>
      </c>
      <c r="C25" s="84"/>
      <c r="D25" s="82">
        <v>35</v>
      </c>
      <c r="E25" s="85" t="s">
        <v>131</v>
      </c>
      <c r="F25" s="86">
        <v>39433</v>
      </c>
      <c r="G25" s="87" t="s">
        <v>60</v>
      </c>
    </row>
    <row r="26" spans="1:7" ht="15" customHeight="1" x14ac:dyDescent="0.25">
      <c r="A26" s="3">
        <v>4</v>
      </c>
      <c r="B26" s="84" t="s">
        <v>129</v>
      </c>
      <c r="C26" s="84"/>
      <c r="D26" s="82">
        <v>47</v>
      </c>
      <c r="E26" s="85" t="s">
        <v>131</v>
      </c>
      <c r="F26" s="86">
        <v>38720</v>
      </c>
      <c r="G26" s="88" t="s">
        <v>62</v>
      </c>
    </row>
    <row r="27" spans="1:7" ht="15" customHeight="1" x14ac:dyDescent="0.25">
      <c r="A27" s="3">
        <v>5</v>
      </c>
      <c r="B27" s="84" t="s">
        <v>87</v>
      </c>
      <c r="C27" s="84"/>
      <c r="D27" s="82">
        <v>12</v>
      </c>
      <c r="E27" s="85" t="s">
        <v>131</v>
      </c>
      <c r="F27" s="86">
        <v>38923</v>
      </c>
      <c r="G27" s="87" t="s">
        <v>59</v>
      </c>
    </row>
    <row r="28" spans="1:7" ht="15" customHeight="1" x14ac:dyDescent="0.25">
      <c r="A28" s="3">
        <v>6</v>
      </c>
      <c r="B28" s="84" t="s">
        <v>133</v>
      </c>
      <c r="C28" s="84"/>
      <c r="D28" s="82">
        <v>24</v>
      </c>
      <c r="E28" s="85" t="s">
        <v>131</v>
      </c>
      <c r="F28" s="86"/>
      <c r="G28" s="87" t="s">
        <v>61</v>
      </c>
    </row>
    <row r="29" spans="1:7" ht="15" customHeight="1" x14ac:dyDescent="0.25">
      <c r="A29" s="3">
        <v>7</v>
      </c>
      <c r="B29" s="84" t="s">
        <v>116</v>
      </c>
      <c r="C29" s="84"/>
      <c r="D29" s="82">
        <v>36</v>
      </c>
      <c r="E29" s="85" t="s">
        <v>131</v>
      </c>
      <c r="F29" s="86">
        <v>38764</v>
      </c>
      <c r="G29" s="87" t="s">
        <v>60</v>
      </c>
    </row>
    <row r="30" spans="1:7" ht="15" customHeight="1" x14ac:dyDescent="0.25">
      <c r="A30" s="3">
        <v>8</v>
      </c>
      <c r="B30" s="84" t="s">
        <v>130</v>
      </c>
      <c r="C30" s="84"/>
      <c r="D30" s="82">
        <v>48</v>
      </c>
      <c r="E30" s="85" t="s">
        <v>131</v>
      </c>
      <c r="F30" s="86">
        <v>38946</v>
      </c>
      <c r="G30" s="88" t="s">
        <v>62</v>
      </c>
    </row>
    <row r="31" spans="1:7" ht="15" customHeight="1" x14ac:dyDescent="0.25">
      <c r="A31" s="93"/>
      <c r="B31" s="94"/>
      <c r="C31" s="94"/>
      <c r="D31" s="95"/>
      <c r="E31" s="96"/>
      <c r="F31" s="97"/>
      <c r="G31" s="97"/>
    </row>
    <row r="32" spans="1:7" ht="15" customHeight="1" x14ac:dyDescent="0.25">
      <c r="A32" s="311" t="s">
        <v>147</v>
      </c>
      <c r="B32" s="311"/>
      <c r="C32" s="311"/>
      <c r="D32" s="311"/>
      <c r="E32" s="311"/>
      <c r="F32" s="311"/>
      <c r="G32" s="311"/>
    </row>
    <row r="33" spans="1:7" ht="6.95" customHeight="1" x14ac:dyDescent="0.25"/>
    <row r="34" spans="1:7" ht="24.95" customHeight="1" x14ac:dyDescent="0.25">
      <c r="A34" s="3" t="s">
        <v>136</v>
      </c>
      <c r="B34" s="82" t="s">
        <v>88</v>
      </c>
      <c r="C34" s="82" t="s">
        <v>5</v>
      </c>
      <c r="D34" s="83" t="s">
        <v>93</v>
      </c>
      <c r="E34" s="82" t="s">
        <v>117</v>
      </c>
      <c r="F34" s="82" t="s">
        <v>92</v>
      </c>
      <c r="G34" s="82" t="s">
        <v>91</v>
      </c>
    </row>
    <row r="35" spans="1:7" ht="15" customHeight="1" x14ac:dyDescent="0.25">
      <c r="A35" s="290" t="s">
        <v>137</v>
      </c>
      <c r="B35" s="291"/>
      <c r="C35" s="291"/>
      <c r="D35" s="291"/>
      <c r="E35" s="291"/>
      <c r="F35" s="291"/>
      <c r="G35" s="292"/>
    </row>
    <row r="36" spans="1:7" ht="15" customHeight="1" x14ac:dyDescent="0.25">
      <c r="A36" s="99">
        <v>1</v>
      </c>
      <c r="B36" s="84" t="s">
        <v>76</v>
      </c>
      <c r="C36" s="84"/>
      <c r="D36" s="82">
        <v>1</v>
      </c>
      <c r="E36" s="85" t="s">
        <v>118</v>
      </c>
      <c r="F36" s="86">
        <v>39075</v>
      </c>
      <c r="G36" s="87" t="s">
        <v>59</v>
      </c>
    </row>
    <row r="37" spans="1:7" ht="15" customHeight="1" x14ac:dyDescent="0.25">
      <c r="A37" s="99">
        <v>2</v>
      </c>
      <c r="B37" s="84" t="s">
        <v>94</v>
      </c>
      <c r="C37" s="84"/>
      <c r="D37" s="82">
        <v>13</v>
      </c>
      <c r="E37" s="85" t="s">
        <v>118</v>
      </c>
      <c r="F37" s="86">
        <v>39222</v>
      </c>
      <c r="G37" s="87" t="s">
        <v>61</v>
      </c>
    </row>
    <row r="38" spans="1:7" ht="15" customHeight="1" x14ac:dyDescent="0.25">
      <c r="A38" s="99">
        <v>3</v>
      </c>
      <c r="B38" s="84" t="s">
        <v>105</v>
      </c>
      <c r="C38" s="84"/>
      <c r="D38" s="82">
        <v>25</v>
      </c>
      <c r="E38" s="85" t="s">
        <v>118</v>
      </c>
      <c r="F38" s="86">
        <v>39190</v>
      </c>
      <c r="G38" s="87" t="s">
        <v>60</v>
      </c>
    </row>
    <row r="39" spans="1:7" ht="15" customHeight="1" x14ac:dyDescent="0.25">
      <c r="A39" s="99">
        <v>4</v>
      </c>
      <c r="B39" s="84" t="s">
        <v>119</v>
      </c>
      <c r="C39" s="84"/>
      <c r="D39" s="82">
        <v>37</v>
      </c>
      <c r="E39" s="85" t="s">
        <v>118</v>
      </c>
      <c r="F39" s="86">
        <v>38812</v>
      </c>
      <c r="G39" s="88" t="s">
        <v>62</v>
      </c>
    </row>
    <row r="40" spans="1:7" ht="15" customHeight="1" x14ac:dyDescent="0.25">
      <c r="A40" s="99">
        <v>5</v>
      </c>
      <c r="B40" s="84" t="s">
        <v>77</v>
      </c>
      <c r="C40" s="84"/>
      <c r="D40" s="82">
        <v>2</v>
      </c>
      <c r="E40" s="85" t="s">
        <v>118</v>
      </c>
      <c r="F40" s="83" t="s">
        <v>90</v>
      </c>
      <c r="G40" s="87" t="s">
        <v>59</v>
      </c>
    </row>
    <row r="41" spans="1:7" ht="15" customHeight="1" x14ac:dyDescent="0.25">
      <c r="A41" s="99">
        <v>6</v>
      </c>
      <c r="B41" s="84" t="s">
        <v>95</v>
      </c>
      <c r="C41" s="84"/>
      <c r="D41" s="82">
        <v>14</v>
      </c>
      <c r="E41" s="85" t="s">
        <v>118</v>
      </c>
      <c r="F41" s="86">
        <v>38928</v>
      </c>
      <c r="G41" s="87" t="s">
        <v>61</v>
      </c>
    </row>
    <row r="42" spans="1:7" ht="15" customHeight="1" x14ac:dyDescent="0.25">
      <c r="A42" s="99">
        <v>7</v>
      </c>
      <c r="B42" s="84" t="s">
        <v>106</v>
      </c>
      <c r="C42" s="84"/>
      <c r="D42" s="82">
        <v>26</v>
      </c>
      <c r="E42" s="85" t="s">
        <v>118</v>
      </c>
      <c r="F42" s="86">
        <v>39265</v>
      </c>
      <c r="G42" s="87" t="s">
        <v>60</v>
      </c>
    </row>
    <row r="43" spans="1:7" ht="15" customHeight="1" x14ac:dyDescent="0.25">
      <c r="A43" s="99">
        <v>8</v>
      </c>
      <c r="B43" s="84" t="s">
        <v>120</v>
      </c>
      <c r="C43" s="84"/>
      <c r="D43" s="82">
        <v>38</v>
      </c>
      <c r="E43" s="85" t="s">
        <v>118</v>
      </c>
      <c r="F43" s="86">
        <v>38837</v>
      </c>
      <c r="G43" s="88" t="s">
        <v>62</v>
      </c>
    </row>
    <row r="44" spans="1:7" ht="15" customHeight="1" x14ac:dyDescent="0.25">
      <c r="A44" s="290" t="s">
        <v>138</v>
      </c>
      <c r="B44" s="291"/>
      <c r="C44" s="291"/>
      <c r="D44" s="291"/>
      <c r="E44" s="291"/>
      <c r="F44" s="291"/>
      <c r="G44" s="292"/>
    </row>
    <row r="45" spans="1:7" ht="15" customHeight="1" x14ac:dyDescent="0.25">
      <c r="A45" s="99">
        <v>1</v>
      </c>
      <c r="B45" s="84" t="s">
        <v>78</v>
      </c>
      <c r="C45" s="84"/>
      <c r="D45" s="82">
        <v>3</v>
      </c>
      <c r="E45" s="85" t="s">
        <v>118</v>
      </c>
      <c r="F45" s="86">
        <v>38892</v>
      </c>
      <c r="G45" s="87" t="s">
        <v>59</v>
      </c>
    </row>
    <row r="46" spans="1:7" ht="15" customHeight="1" x14ac:dyDescent="0.25">
      <c r="A46" s="99">
        <v>2</v>
      </c>
      <c r="B46" s="84" t="s">
        <v>96</v>
      </c>
      <c r="C46" s="84"/>
      <c r="D46" s="82">
        <v>15</v>
      </c>
      <c r="E46" s="85" t="s">
        <v>118</v>
      </c>
      <c r="F46" s="86">
        <v>38779</v>
      </c>
      <c r="G46" s="87" t="s">
        <v>61</v>
      </c>
    </row>
    <row r="47" spans="1:7" ht="15" customHeight="1" x14ac:dyDescent="0.25">
      <c r="A47" s="99">
        <v>3</v>
      </c>
      <c r="B47" s="84" t="s">
        <v>107</v>
      </c>
      <c r="C47" s="84"/>
      <c r="D47" s="82">
        <v>27</v>
      </c>
      <c r="E47" s="85" t="s">
        <v>118</v>
      </c>
      <c r="F47" s="86">
        <v>39098</v>
      </c>
      <c r="G47" s="87" t="s">
        <v>60</v>
      </c>
    </row>
    <row r="48" spans="1:7" ht="15" customHeight="1" x14ac:dyDescent="0.25">
      <c r="A48" s="99">
        <v>4</v>
      </c>
      <c r="B48" s="84" t="s">
        <v>121</v>
      </c>
      <c r="C48" s="84"/>
      <c r="D48" s="82">
        <v>39</v>
      </c>
      <c r="E48" s="85" t="s">
        <v>118</v>
      </c>
      <c r="F48" s="86">
        <v>39061</v>
      </c>
      <c r="G48" s="88" t="s">
        <v>62</v>
      </c>
    </row>
    <row r="49" spans="1:7" ht="15" customHeight="1" x14ac:dyDescent="0.25">
      <c r="A49" s="99">
        <v>5</v>
      </c>
      <c r="B49" s="84" t="s">
        <v>79</v>
      </c>
      <c r="C49" s="84"/>
      <c r="D49" s="82">
        <v>4</v>
      </c>
      <c r="E49" s="85" t="s">
        <v>118</v>
      </c>
      <c r="F49" s="86">
        <v>38756</v>
      </c>
      <c r="G49" s="87" t="s">
        <v>59</v>
      </c>
    </row>
    <row r="50" spans="1:7" ht="15" customHeight="1" x14ac:dyDescent="0.25">
      <c r="A50" s="99">
        <v>6</v>
      </c>
      <c r="B50" s="84" t="s">
        <v>97</v>
      </c>
      <c r="C50" s="84"/>
      <c r="D50" s="82">
        <v>16</v>
      </c>
      <c r="E50" s="85" t="s">
        <v>118</v>
      </c>
      <c r="F50" s="86">
        <v>38887</v>
      </c>
      <c r="G50" s="87" t="s">
        <v>61</v>
      </c>
    </row>
    <row r="51" spans="1:7" ht="15" customHeight="1" x14ac:dyDescent="0.25">
      <c r="A51" s="99">
        <v>7</v>
      </c>
      <c r="B51" s="84" t="s">
        <v>108</v>
      </c>
      <c r="C51" s="84"/>
      <c r="D51" s="82">
        <v>28</v>
      </c>
      <c r="E51" s="85" t="s">
        <v>118</v>
      </c>
      <c r="F51" s="86">
        <v>39110</v>
      </c>
      <c r="G51" s="87" t="s">
        <v>60</v>
      </c>
    </row>
    <row r="52" spans="1:7" ht="15" customHeight="1" x14ac:dyDescent="0.25">
      <c r="A52" s="99">
        <v>8</v>
      </c>
      <c r="B52" s="84" t="s">
        <v>122</v>
      </c>
      <c r="C52" s="84"/>
      <c r="D52" s="82">
        <v>40</v>
      </c>
      <c r="E52" s="85" t="s">
        <v>118</v>
      </c>
      <c r="F52" s="86">
        <v>38849</v>
      </c>
      <c r="G52" s="88" t="s">
        <v>62</v>
      </c>
    </row>
    <row r="53" spans="1:7" ht="15" customHeight="1" x14ac:dyDescent="0.25">
      <c r="A53" s="290" t="s">
        <v>139</v>
      </c>
      <c r="B53" s="291"/>
      <c r="C53" s="291"/>
      <c r="D53" s="291"/>
      <c r="E53" s="291"/>
      <c r="F53" s="291"/>
      <c r="G53" s="292"/>
    </row>
    <row r="54" spans="1:7" ht="15" customHeight="1" x14ac:dyDescent="0.25">
      <c r="A54" s="99">
        <v>1</v>
      </c>
      <c r="B54" s="84" t="s">
        <v>80</v>
      </c>
      <c r="C54" s="84"/>
      <c r="D54" s="82">
        <v>5</v>
      </c>
      <c r="E54" s="85" t="s">
        <v>118</v>
      </c>
      <c r="F54" s="86">
        <v>38743</v>
      </c>
      <c r="G54" s="87" t="s">
        <v>59</v>
      </c>
    </row>
    <row r="55" spans="1:7" ht="15" customHeight="1" x14ac:dyDescent="0.25">
      <c r="A55" s="99">
        <v>2</v>
      </c>
      <c r="B55" s="84" t="s">
        <v>98</v>
      </c>
      <c r="C55" s="84"/>
      <c r="D55" s="82">
        <v>17</v>
      </c>
      <c r="E55" s="85" t="s">
        <v>118</v>
      </c>
      <c r="F55" s="86">
        <v>38964</v>
      </c>
      <c r="G55" s="87" t="s">
        <v>61</v>
      </c>
    </row>
    <row r="56" spans="1:7" ht="15" customHeight="1" x14ac:dyDescent="0.25">
      <c r="A56" s="99">
        <v>3</v>
      </c>
      <c r="B56" s="84" t="s">
        <v>109</v>
      </c>
      <c r="C56" s="84"/>
      <c r="D56" s="82">
        <v>29</v>
      </c>
      <c r="E56" s="85" t="s">
        <v>118</v>
      </c>
      <c r="F56" s="86">
        <v>38848</v>
      </c>
      <c r="G56" s="87" t="s">
        <v>60</v>
      </c>
    </row>
    <row r="57" spans="1:7" ht="15" customHeight="1" x14ac:dyDescent="0.25">
      <c r="A57" s="99">
        <v>4</v>
      </c>
      <c r="B57" s="84" t="s">
        <v>123</v>
      </c>
      <c r="C57" s="84"/>
      <c r="D57" s="82">
        <v>41</v>
      </c>
      <c r="E57" s="85" t="s">
        <v>118</v>
      </c>
      <c r="F57" s="86">
        <v>38890</v>
      </c>
      <c r="G57" s="88" t="s">
        <v>62</v>
      </c>
    </row>
    <row r="58" spans="1:7" ht="15" customHeight="1" x14ac:dyDescent="0.25">
      <c r="A58" s="99">
        <v>5</v>
      </c>
      <c r="B58" s="84" t="s">
        <v>81</v>
      </c>
      <c r="C58" s="84"/>
      <c r="D58" s="82">
        <v>6</v>
      </c>
      <c r="E58" s="85" t="s">
        <v>118</v>
      </c>
      <c r="F58" s="86">
        <v>38758</v>
      </c>
      <c r="G58" s="87" t="s">
        <v>59</v>
      </c>
    </row>
    <row r="59" spans="1:7" ht="15" customHeight="1" x14ac:dyDescent="0.25">
      <c r="A59" s="99">
        <v>6</v>
      </c>
      <c r="B59" s="84" t="s">
        <v>99</v>
      </c>
      <c r="C59" s="84"/>
      <c r="D59" s="82">
        <v>18</v>
      </c>
      <c r="E59" s="85" t="s">
        <v>118</v>
      </c>
      <c r="F59" s="86">
        <v>38934</v>
      </c>
      <c r="G59" s="87" t="s">
        <v>61</v>
      </c>
    </row>
    <row r="60" spans="1:7" ht="15" customHeight="1" x14ac:dyDescent="0.25">
      <c r="A60" s="99">
        <v>7</v>
      </c>
      <c r="B60" s="84" t="s">
        <v>110</v>
      </c>
      <c r="C60" s="84"/>
      <c r="D60" s="82">
        <v>30</v>
      </c>
      <c r="E60" s="85" t="s">
        <v>118</v>
      </c>
      <c r="F60" s="86">
        <v>38826</v>
      </c>
      <c r="G60" s="87" t="s">
        <v>60</v>
      </c>
    </row>
    <row r="61" spans="1:7" ht="15" customHeight="1" x14ac:dyDescent="0.25">
      <c r="A61" s="99">
        <v>8</v>
      </c>
      <c r="B61" s="84" t="s">
        <v>124</v>
      </c>
      <c r="C61" s="84"/>
      <c r="D61" s="82">
        <v>42</v>
      </c>
      <c r="E61" s="85" t="s">
        <v>118</v>
      </c>
      <c r="F61" s="86">
        <v>39403</v>
      </c>
      <c r="G61" s="88" t="s">
        <v>62</v>
      </c>
    </row>
  </sheetData>
  <mergeCells count="8">
    <mergeCell ref="A35:G35"/>
    <mergeCell ref="A44:G44"/>
    <mergeCell ref="A53:G53"/>
    <mergeCell ref="A1:G1"/>
    <mergeCell ref="A32:G32"/>
    <mergeCell ref="A4:G4"/>
    <mergeCell ref="A13:G13"/>
    <mergeCell ref="A22:G22"/>
  </mergeCells>
  <printOptions horizontalCentered="1"/>
  <pageMargins left="0.23622047244094491" right="0.23622047244094491" top="0.23622047244094491" bottom="0.23622047244094491" header="0" footer="0"/>
  <pageSetup paperSize="9" scale="88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1"/>
  <sheetViews>
    <sheetView topLeftCell="A7" workbookViewId="0">
      <selection activeCell="B36" sqref="B36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3" spans="2:6" ht="43.5" customHeight="1" x14ac:dyDescent="0.25">
      <c r="B3" s="82" t="s">
        <v>88</v>
      </c>
      <c r="C3" s="83" t="s">
        <v>93</v>
      </c>
      <c r="D3" s="82" t="s">
        <v>117</v>
      </c>
      <c r="E3" s="82" t="s">
        <v>92</v>
      </c>
      <c r="F3" s="82" t="s">
        <v>91</v>
      </c>
    </row>
    <row r="4" spans="2:6" ht="17.25" customHeight="1" x14ac:dyDescent="0.25">
      <c r="B4" s="84" t="s">
        <v>76</v>
      </c>
      <c r="C4" s="82">
        <v>1</v>
      </c>
      <c r="D4" s="85" t="s">
        <v>118</v>
      </c>
      <c r="E4" s="86">
        <v>39075</v>
      </c>
      <c r="F4" s="87" t="s">
        <v>59</v>
      </c>
    </row>
    <row r="5" spans="2:6" ht="17.25" customHeight="1" x14ac:dyDescent="0.25">
      <c r="B5" s="84" t="s">
        <v>77</v>
      </c>
      <c r="C5" s="82">
        <v>2</v>
      </c>
      <c r="D5" s="85" t="s">
        <v>118</v>
      </c>
      <c r="E5" s="83" t="s">
        <v>90</v>
      </c>
      <c r="F5" s="87" t="s">
        <v>59</v>
      </c>
    </row>
    <row r="6" spans="2:6" ht="17.25" customHeight="1" x14ac:dyDescent="0.25">
      <c r="B6" s="84" t="s">
        <v>78</v>
      </c>
      <c r="C6" s="82">
        <v>3</v>
      </c>
      <c r="D6" s="85" t="s">
        <v>118</v>
      </c>
      <c r="E6" s="86">
        <v>38892</v>
      </c>
      <c r="F6" s="87" t="s">
        <v>59</v>
      </c>
    </row>
    <row r="7" spans="2:6" ht="17.25" customHeight="1" x14ac:dyDescent="0.25">
      <c r="B7" s="84" t="s">
        <v>79</v>
      </c>
      <c r="C7" s="82">
        <v>4</v>
      </c>
      <c r="D7" s="85" t="s">
        <v>118</v>
      </c>
      <c r="E7" s="86">
        <v>38756</v>
      </c>
      <c r="F7" s="87" t="s">
        <v>59</v>
      </c>
    </row>
    <row r="8" spans="2:6" ht="17.25" customHeight="1" x14ac:dyDescent="0.25">
      <c r="B8" s="84" t="s">
        <v>80</v>
      </c>
      <c r="C8" s="82">
        <v>5</v>
      </c>
      <c r="D8" s="85" t="s">
        <v>118</v>
      </c>
      <c r="E8" s="86">
        <v>38743</v>
      </c>
      <c r="F8" s="87" t="s">
        <v>59</v>
      </c>
    </row>
    <row r="9" spans="2:6" ht="17.25" customHeight="1" x14ac:dyDescent="0.25">
      <c r="B9" s="84" t="s">
        <v>81</v>
      </c>
      <c r="C9" s="82">
        <v>6</v>
      </c>
      <c r="D9" s="85" t="s">
        <v>118</v>
      </c>
      <c r="E9" s="86">
        <v>38758</v>
      </c>
      <c r="F9" s="87" t="s">
        <v>59</v>
      </c>
    </row>
    <row r="10" spans="2:6" ht="17.25" customHeight="1" x14ac:dyDescent="0.25">
      <c r="B10" s="84" t="s">
        <v>82</v>
      </c>
      <c r="C10" s="82">
        <v>7</v>
      </c>
      <c r="D10" s="85" t="s">
        <v>131</v>
      </c>
      <c r="E10" s="86">
        <v>39056</v>
      </c>
      <c r="F10" s="87" t="s">
        <v>59</v>
      </c>
    </row>
    <row r="11" spans="2:6" ht="17.25" customHeight="1" x14ac:dyDescent="0.25">
      <c r="B11" s="84" t="s">
        <v>83</v>
      </c>
      <c r="C11" s="82">
        <v>8</v>
      </c>
      <c r="D11" s="85" t="s">
        <v>131</v>
      </c>
      <c r="E11" s="86">
        <v>38996</v>
      </c>
      <c r="F11" s="87" t="s">
        <v>59</v>
      </c>
    </row>
    <row r="12" spans="2:6" ht="17.25" customHeight="1" x14ac:dyDescent="0.25">
      <c r="B12" s="84" t="s">
        <v>84</v>
      </c>
      <c r="C12" s="82">
        <v>9</v>
      </c>
      <c r="D12" s="85" t="s">
        <v>131</v>
      </c>
      <c r="E12" s="86">
        <v>39277</v>
      </c>
      <c r="F12" s="87" t="s">
        <v>59</v>
      </c>
    </row>
    <row r="13" spans="2:6" ht="17.25" customHeight="1" x14ac:dyDescent="0.25">
      <c r="B13" s="84" t="s">
        <v>85</v>
      </c>
      <c r="C13" s="82">
        <v>10</v>
      </c>
      <c r="D13" s="85" t="s">
        <v>131</v>
      </c>
      <c r="E13" s="86">
        <v>38955</v>
      </c>
      <c r="F13" s="87" t="s">
        <v>59</v>
      </c>
    </row>
    <row r="14" spans="2:6" ht="17.25" customHeight="1" x14ac:dyDescent="0.25">
      <c r="B14" s="84" t="s">
        <v>86</v>
      </c>
      <c r="C14" s="82">
        <v>11</v>
      </c>
      <c r="D14" s="85" t="s">
        <v>131</v>
      </c>
      <c r="E14" s="86">
        <v>39052</v>
      </c>
      <c r="F14" s="87" t="s">
        <v>59</v>
      </c>
    </row>
    <row r="15" spans="2:6" ht="17.25" customHeight="1" x14ac:dyDescent="0.25">
      <c r="B15" s="84" t="s">
        <v>87</v>
      </c>
      <c r="C15" s="82">
        <v>12</v>
      </c>
      <c r="D15" s="85" t="s">
        <v>131</v>
      </c>
      <c r="E15" s="86">
        <v>38923</v>
      </c>
      <c r="F15" s="87" t="s">
        <v>59</v>
      </c>
    </row>
    <row r="16" spans="2:6" x14ac:dyDescent="0.25">
      <c r="B16" s="84" t="s">
        <v>94</v>
      </c>
      <c r="C16" s="82">
        <v>13</v>
      </c>
      <c r="D16" s="85" t="s">
        <v>118</v>
      </c>
      <c r="E16" s="86">
        <v>39222</v>
      </c>
      <c r="F16" s="87" t="s">
        <v>61</v>
      </c>
    </row>
    <row r="17" spans="2:6" x14ac:dyDescent="0.25">
      <c r="B17" s="84" t="s">
        <v>95</v>
      </c>
      <c r="C17" s="82">
        <v>14</v>
      </c>
      <c r="D17" s="85" t="s">
        <v>118</v>
      </c>
      <c r="E17" s="86">
        <v>38928</v>
      </c>
      <c r="F17" s="87" t="s">
        <v>61</v>
      </c>
    </row>
    <row r="18" spans="2:6" x14ac:dyDescent="0.25">
      <c r="B18" s="84" t="s">
        <v>96</v>
      </c>
      <c r="C18" s="82">
        <v>15</v>
      </c>
      <c r="D18" s="85" t="s">
        <v>118</v>
      </c>
      <c r="E18" s="86">
        <v>38779</v>
      </c>
      <c r="F18" s="87" t="s">
        <v>61</v>
      </c>
    </row>
    <row r="19" spans="2:6" x14ac:dyDescent="0.25">
      <c r="B19" s="84" t="s">
        <v>97</v>
      </c>
      <c r="C19" s="82">
        <v>16</v>
      </c>
      <c r="D19" s="85" t="s">
        <v>118</v>
      </c>
      <c r="E19" s="86">
        <v>38887</v>
      </c>
      <c r="F19" s="87" t="s">
        <v>61</v>
      </c>
    </row>
    <row r="20" spans="2:6" x14ac:dyDescent="0.25">
      <c r="B20" s="84" t="s">
        <v>98</v>
      </c>
      <c r="C20" s="82">
        <v>17</v>
      </c>
      <c r="D20" s="85" t="s">
        <v>118</v>
      </c>
      <c r="E20" s="86">
        <v>38964</v>
      </c>
      <c r="F20" s="87" t="s">
        <v>61</v>
      </c>
    </row>
    <row r="21" spans="2:6" x14ac:dyDescent="0.25">
      <c r="B21" s="84" t="s">
        <v>99</v>
      </c>
      <c r="C21" s="82">
        <v>18</v>
      </c>
      <c r="D21" s="85" t="s">
        <v>118</v>
      </c>
      <c r="E21" s="86">
        <v>38934</v>
      </c>
      <c r="F21" s="87" t="s">
        <v>61</v>
      </c>
    </row>
    <row r="22" spans="2:6" x14ac:dyDescent="0.25">
      <c r="B22" s="84" t="s">
        <v>100</v>
      </c>
      <c r="C22" s="82">
        <v>19</v>
      </c>
      <c r="D22" s="85" t="s">
        <v>131</v>
      </c>
      <c r="E22" s="86">
        <v>38989</v>
      </c>
      <c r="F22" s="87" t="s">
        <v>61</v>
      </c>
    </row>
    <row r="23" spans="2:6" x14ac:dyDescent="0.25">
      <c r="B23" s="84" t="s">
        <v>101</v>
      </c>
      <c r="C23" s="82">
        <v>20</v>
      </c>
      <c r="D23" s="85" t="s">
        <v>131</v>
      </c>
      <c r="E23" s="86">
        <v>38921</v>
      </c>
      <c r="F23" s="87" t="s">
        <v>61</v>
      </c>
    </row>
    <row r="24" spans="2:6" x14ac:dyDescent="0.25">
      <c r="B24" s="84" t="s">
        <v>102</v>
      </c>
      <c r="C24" s="82">
        <v>21</v>
      </c>
      <c r="D24" s="85" t="s">
        <v>131</v>
      </c>
      <c r="E24" s="86">
        <v>38838</v>
      </c>
      <c r="F24" s="87" t="s">
        <v>61</v>
      </c>
    </row>
    <row r="25" spans="2:6" x14ac:dyDescent="0.25">
      <c r="B25" s="84" t="s">
        <v>103</v>
      </c>
      <c r="C25" s="82">
        <v>22</v>
      </c>
      <c r="D25" s="85" t="s">
        <v>131</v>
      </c>
      <c r="E25" s="86">
        <v>38950</v>
      </c>
      <c r="F25" s="87" t="s">
        <v>61</v>
      </c>
    </row>
    <row r="26" spans="2:6" x14ac:dyDescent="0.25">
      <c r="B26" s="84" t="s">
        <v>104</v>
      </c>
      <c r="C26" s="82">
        <v>23</v>
      </c>
      <c r="D26" s="85" t="s">
        <v>131</v>
      </c>
      <c r="E26" s="86">
        <v>39187</v>
      </c>
      <c r="F26" s="87" t="s">
        <v>61</v>
      </c>
    </row>
    <row r="27" spans="2:6" x14ac:dyDescent="0.25">
      <c r="B27" s="84" t="s">
        <v>133</v>
      </c>
      <c r="C27" s="82">
        <v>24</v>
      </c>
      <c r="D27" s="85" t="s">
        <v>131</v>
      </c>
      <c r="E27" s="86"/>
      <c r="F27" s="87" t="s">
        <v>61</v>
      </c>
    </row>
    <row r="28" spans="2:6" x14ac:dyDescent="0.25">
      <c r="B28" s="84" t="s">
        <v>105</v>
      </c>
      <c r="C28" s="82">
        <v>25</v>
      </c>
      <c r="D28" s="85" t="s">
        <v>118</v>
      </c>
      <c r="E28" s="86">
        <v>39190</v>
      </c>
      <c r="F28" s="87" t="s">
        <v>60</v>
      </c>
    </row>
    <row r="29" spans="2:6" x14ac:dyDescent="0.25">
      <c r="B29" s="84" t="s">
        <v>106</v>
      </c>
      <c r="C29" s="82">
        <v>26</v>
      </c>
      <c r="D29" s="85" t="s">
        <v>118</v>
      </c>
      <c r="E29" s="86">
        <v>39265</v>
      </c>
      <c r="F29" s="87" t="s">
        <v>60</v>
      </c>
    </row>
    <row r="30" spans="2:6" x14ac:dyDescent="0.25">
      <c r="B30" s="84" t="s">
        <v>107</v>
      </c>
      <c r="C30" s="82">
        <v>27</v>
      </c>
      <c r="D30" s="85" t="s">
        <v>118</v>
      </c>
      <c r="E30" s="86">
        <v>39098</v>
      </c>
      <c r="F30" s="87" t="s">
        <v>60</v>
      </c>
    </row>
    <row r="31" spans="2:6" x14ac:dyDescent="0.25">
      <c r="B31" s="84" t="s">
        <v>108</v>
      </c>
      <c r="C31" s="82">
        <v>28</v>
      </c>
      <c r="D31" s="85" t="s">
        <v>118</v>
      </c>
      <c r="E31" s="86">
        <v>39110</v>
      </c>
      <c r="F31" s="87" t="s">
        <v>60</v>
      </c>
    </row>
    <row r="32" spans="2:6" x14ac:dyDescent="0.25">
      <c r="B32" s="84" t="s">
        <v>109</v>
      </c>
      <c r="C32" s="82">
        <v>29</v>
      </c>
      <c r="D32" s="85" t="s">
        <v>118</v>
      </c>
      <c r="E32" s="86">
        <v>38848</v>
      </c>
      <c r="F32" s="87" t="s">
        <v>60</v>
      </c>
    </row>
    <row r="33" spans="2:6" x14ac:dyDescent="0.25">
      <c r="B33" s="84" t="s">
        <v>110</v>
      </c>
      <c r="C33" s="82">
        <v>30</v>
      </c>
      <c r="D33" s="85" t="s">
        <v>118</v>
      </c>
      <c r="E33" s="86">
        <v>38826</v>
      </c>
      <c r="F33" s="87" t="s">
        <v>60</v>
      </c>
    </row>
    <row r="34" spans="2:6" x14ac:dyDescent="0.25">
      <c r="B34" s="84" t="s">
        <v>111</v>
      </c>
      <c r="C34" s="82">
        <v>31</v>
      </c>
      <c r="D34" s="85" t="s">
        <v>131</v>
      </c>
      <c r="E34" s="86">
        <v>38921</v>
      </c>
      <c r="F34" s="87" t="s">
        <v>60</v>
      </c>
    </row>
    <row r="35" spans="2:6" x14ac:dyDescent="0.25">
      <c r="B35" s="84" t="s">
        <v>112</v>
      </c>
      <c r="C35" s="82">
        <v>32</v>
      </c>
      <c r="D35" s="85" t="s">
        <v>131</v>
      </c>
      <c r="E35" s="86">
        <v>38728</v>
      </c>
      <c r="F35" s="87" t="s">
        <v>60</v>
      </c>
    </row>
    <row r="36" spans="2:6" x14ac:dyDescent="0.25">
      <c r="B36" s="91" t="s">
        <v>153</v>
      </c>
      <c r="C36" s="82">
        <v>33</v>
      </c>
      <c r="D36" s="85" t="s">
        <v>131</v>
      </c>
      <c r="E36" s="86">
        <v>39363</v>
      </c>
      <c r="F36" s="87" t="s">
        <v>60</v>
      </c>
    </row>
    <row r="37" spans="2:6" x14ac:dyDescent="0.25">
      <c r="B37" s="84" t="s">
        <v>114</v>
      </c>
      <c r="C37" s="82">
        <v>34</v>
      </c>
      <c r="D37" s="85" t="s">
        <v>131</v>
      </c>
      <c r="E37" s="86">
        <v>39090</v>
      </c>
      <c r="F37" s="87" t="s">
        <v>60</v>
      </c>
    </row>
    <row r="38" spans="2:6" x14ac:dyDescent="0.25">
      <c r="B38" s="84" t="s">
        <v>115</v>
      </c>
      <c r="C38" s="82">
        <v>35</v>
      </c>
      <c r="D38" s="85" t="s">
        <v>131</v>
      </c>
      <c r="E38" s="86">
        <v>39433</v>
      </c>
      <c r="F38" s="87" t="s">
        <v>60</v>
      </c>
    </row>
    <row r="39" spans="2:6" x14ac:dyDescent="0.25">
      <c r="B39" s="84" t="s">
        <v>116</v>
      </c>
      <c r="C39" s="82">
        <v>36</v>
      </c>
      <c r="D39" s="85" t="s">
        <v>131</v>
      </c>
      <c r="E39" s="86">
        <v>38764</v>
      </c>
      <c r="F39" s="87" t="s">
        <v>60</v>
      </c>
    </row>
    <row r="40" spans="2:6" x14ac:dyDescent="0.25">
      <c r="B40" s="84" t="s">
        <v>119</v>
      </c>
      <c r="C40" s="82">
        <v>37</v>
      </c>
      <c r="D40" s="85" t="s">
        <v>118</v>
      </c>
      <c r="E40" s="86">
        <v>38812</v>
      </c>
      <c r="F40" s="88" t="s">
        <v>62</v>
      </c>
    </row>
    <row r="41" spans="2:6" x14ac:dyDescent="0.25">
      <c r="B41" s="84" t="s">
        <v>120</v>
      </c>
      <c r="C41" s="82">
        <v>38</v>
      </c>
      <c r="D41" s="85" t="s">
        <v>118</v>
      </c>
      <c r="E41" s="86">
        <v>38837</v>
      </c>
      <c r="F41" s="88" t="s">
        <v>62</v>
      </c>
    </row>
    <row r="42" spans="2:6" x14ac:dyDescent="0.25">
      <c r="B42" s="84" t="s">
        <v>121</v>
      </c>
      <c r="C42" s="82">
        <v>39</v>
      </c>
      <c r="D42" s="85" t="s">
        <v>118</v>
      </c>
      <c r="E42" s="86">
        <v>39061</v>
      </c>
      <c r="F42" s="88" t="s">
        <v>62</v>
      </c>
    </row>
    <row r="43" spans="2:6" x14ac:dyDescent="0.25">
      <c r="B43" s="84" t="s">
        <v>122</v>
      </c>
      <c r="C43" s="82">
        <v>40</v>
      </c>
      <c r="D43" s="85" t="s">
        <v>118</v>
      </c>
      <c r="E43" s="86">
        <v>38849</v>
      </c>
      <c r="F43" s="88" t="s">
        <v>62</v>
      </c>
    </row>
    <row r="44" spans="2:6" x14ac:dyDescent="0.25">
      <c r="B44" s="84" t="s">
        <v>123</v>
      </c>
      <c r="C44" s="82">
        <v>41</v>
      </c>
      <c r="D44" s="85" t="s">
        <v>118</v>
      </c>
      <c r="E44" s="86">
        <v>38890</v>
      </c>
      <c r="F44" s="88" t="s">
        <v>62</v>
      </c>
    </row>
    <row r="45" spans="2:6" x14ac:dyDescent="0.25">
      <c r="B45" s="84" t="s">
        <v>124</v>
      </c>
      <c r="C45" s="82">
        <v>42</v>
      </c>
      <c r="D45" s="85" t="s">
        <v>118</v>
      </c>
      <c r="E45" s="86">
        <v>39403</v>
      </c>
      <c r="F45" s="88" t="s">
        <v>62</v>
      </c>
    </row>
    <row r="46" spans="2:6" x14ac:dyDescent="0.25">
      <c r="B46" s="84" t="s">
        <v>125</v>
      </c>
      <c r="C46" s="82">
        <v>43</v>
      </c>
      <c r="D46" s="85" t="s">
        <v>131</v>
      </c>
      <c r="E46" s="86">
        <v>38925</v>
      </c>
      <c r="F46" s="88" t="s">
        <v>62</v>
      </c>
    </row>
    <row r="47" spans="2:6" x14ac:dyDescent="0.25">
      <c r="B47" s="84" t="s">
        <v>126</v>
      </c>
      <c r="C47" s="82">
        <v>44</v>
      </c>
      <c r="D47" s="85" t="s">
        <v>131</v>
      </c>
      <c r="E47" s="86">
        <v>38920</v>
      </c>
      <c r="F47" s="88" t="s">
        <v>62</v>
      </c>
    </row>
    <row r="48" spans="2:6" x14ac:dyDescent="0.25">
      <c r="B48" s="84" t="s">
        <v>127</v>
      </c>
      <c r="C48" s="82">
        <v>45</v>
      </c>
      <c r="D48" s="85" t="s">
        <v>131</v>
      </c>
      <c r="E48" s="86">
        <v>38837</v>
      </c>
      <c r="F48" s="88" t="s">
        <v>62</v>
      </c>
    </row>
    <row r="49" spans="2:6" x14ac:dyDescent="0.25">
      <c r="B49" s="84" t="s">
        <v>128</v>
      </c>
      <c r="C49" s="82">
        <v>46</v>
      </c>
      <c r="D49" s="85" t="s">
        <v>131</v>
      </c>
      <c r="E49" s="86">
        <v>38967</v>
      </c>
      <c r="F49" s="88" t="s">
        <v>62</v>
      </c>
    </row>
    <row r="50" spans="2:6" x14ac:dyDescent="0.25">
      <c r="B50" s="84" t="s">
        <v>129</v>
      </c>
      <c r="C50" s="82">
        <v>47</v>
      </c>
      <c r="D50" s="85" t="s">
        <v>131</v>
      </c>
      <c r="E50" s="86">
        <v>38720</v>
      </c>
      <c r="F50" s="88" t="s">
        <v>62</v>
      </c>
    </row>
    <row r="51" spans="2:6" x14ac:dyDescent="0.25">
      <c r="B51" s="84" t="s">
        <v>130</v>
      </c>
      <c r="C51" s="82">
        <v>48</v>
      </c>
      <c r="D51" s="85" t="s">
        <v>131</v>
      </c>
      <c r="E51" s="86">
        <v>38946</v>
      </c>
      <c r="F51" s="88" t="s">
        <v>62</v>
      </c>
    </row>
  </sheetData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opLeftCell="A7" workbookViewId="0">
      <selection activeCell="I35" sqref="I35"/>
    </sheetView>
  </sheetViews>
  <sheetFormatPr defaultRowHeight="15" x14ac:dyDescent="0.25"/>
  <cols>
    <col min="1" max="1" width="11" customWidth="1"/>
    <col min="2" max="2" width="8.7109375" hidden="1" customWidth="1"/>
    <col min="3" max="3" width="28" customWidth="1"/>
    <col min="4" max="4" width="11.42578125" customWidth="1"/>
    <col min="5" max="5" width="4.5703125" bestFit="1" customWidth="1"/>
    <col min="6" max="6" width="15.85546875" customWidth="1"/>
    <col min="7" max="7" width="21.140625" bestFit="1" customWidth="1"/>
  </cols>
  <sheetData>
    <row r="3" spans="1:7" ht="43.5" customHeight="1" x14ac:dyDescent="0.25">
      <c r="A3" s="3" t="s">
        <v>136</v>
      </c>
      <c r="B3" s="3" t="s">
        <v>44</v>
      </c>
      <c r="C3" s="82" t="s">
        <v>88</v>
      </c>
      <c r="D3" s="83" t="s">
        <v>93</v>
      </c>
      <c r="E3" s="82" t="s">
        <v>117</v>
      </c>
      <c r="F3" s="82" t="s">
        <v>92</v>
      </c>
      <c r="G3" s="82" t="s">
        <v>91</v>
      </c>
    </row>
    <row r="4" spans="1:7" ht="15" customHeight="1" x14ac:dyDescent="0.25">
      <c r="A4" s="10" t="s">
        <v>137</v>
      </c>
      <c r="B4" s="81"/>
      <c r="C4" s="84" t="s">
        <v>76</v>
      </c>
      <c r="D4" s="82">
        <v>1</v>
      </c>
      <c r="E4" s="85" t="s">
        <v>118</v>
      </c>
      <c r="F4" s="86">
        <v>39075</v>
      </c>
      <c r="G4" s="87" t="s">
        <v>59</v>
      </c>
    </row>
    <row r="5" spans="1:7" ht="15" customHeight="1" x14ac:dyDescent="0.25">
      <c r="A5" s="10" t="s">
        <v>138</v>
      </c>
      <c r="B5" s="81"/>
      <c r="C5" s="84" t="s">
        <v>77</v>
      </c>
      <c r="D5" s="82">
        <v>2</v>
      </c>
      <c r="E5" s="85" t="s">
        <v>118</v>
      </c>
      <c r="F5" s="83" t="s">
        <v>90</v>
      </c>
      <c r="G5" s="87" t="s">
        <v>59</v>
      </c>
    </row>
    <row r="6" spans="1:7" ht="15" customHeight="1" x14ac:dyDescent="0.25">
      <c r="A6" s="10" t="s">
        <v>139</v>
      </c>
      <c r="B6" s="81"/>
      <c r="C6" s="84" t="s">
        <v>78</v>
      </c>
      <c r="D6" s="82">
        <v>3</v>
      </c>
      <c r="E6" s="85" t="s">
        <v>118</v>
      </c>
      <c r="F6" s="86">
        <v>38892</v>
      </c>
      <c r="G6" s="87" t="s">
        <v>59</v>
      </c>
    </row>
    <row r="7" spans="1:7" ht="15" customHeight="1" x14ac:dyDescent="0.25">
      <c r="A7" s="10" t="s">
        <v>140</v>
      </c>
      <c r="B7" s="81"/>
      <c r="C7" s="84" t="s">
        <v>79</v>
      </c>
      <c r="D7" s="82">
        <v>4</v>
      </c>
      <c r="E7" s="85" t="s">
        <v>118</v>
      </c>
      <c r="F7" s="86">
        <v>38756</v>
      </c>
      <c r="G7" s="87" t="s">
        <v>59</v>
      </c>
    </row>
    <row r="8" spans="1:7" ht="15" customHeight="1" x14ac:dyDescent="0.25">
      <c r="A8" s="10" t="s">
        <v>141</v>
      </c>
      <c r="B8" s="81"/>
      <c r="C8" s="84" t="s">
        <v>80</v>
      </c>
      <c r="D8" s="82">
        <v>5</v>
      </c>
      <c r="E8" s="85" t="s">
        <v>118</v>
      </c>
      <c r="F8" s="86">
        <v>38743</v>
      </c>
      <c r="G8" s="87" t="s">
        <v>59</v>
      </c>
    </row>
    <row r="9" spans="1:7" ht="15" customHeight="1" x14ac:dyDescent="0.25">
      <c r="A9" s="10" t="s">
        <v>142</v>
      </c>
      <c r="B9" s="81"/>
      <c r="C9" s="84" t="s">
        <v>81</v>
      </c>
      <c r="D9" s="82">
        <v>6</v>
      </c>
      <c r="E9" s="85" t="s">
        <v>118</v>
      </c>
      <c r="F9" s="86">
        <v>38758</v>
      </c>
      <c r="G9" s="87" t="s">
        <v>59</v>
      </c>
    </row>
    <row r="10" spans="1:7" ht="15" customHeight="1" x14ac:dyDescent="0.25">
      <c r="A10" s="10" t="s">
        <v>137</v>
      </c>
      <c r="B10" s="81"/>
      <c r="C10" s="84" t="s">
        <v>82</v>
      </c>
      <c r="D10" s="82">
        <v>7</v>
      </c>
      <c r="E10" s="85" t="s">
        <v>131</v>
      </c>
      <c r="F10" s="86">
        <v>39056</v>
      </c>
      <c r="G10" s="87" t="s">
        <v>59</v>
      </c>
    </row>
    <row r="11" spans="1:7" ht="15" customHeight="1" x14ac:dyDescent="0.25">
      <c r="A11" s="10" t="s">
        <v>138</v>
      </c>
      <c r="B11" s="81"/>
      <c r="C11" s="84" t="s">
        <v>83</v>
      </c>
      <c r="D11" s="82">
        <v>8</v>
      </c>
      <c r="E11" s="85" t="s">
        <v>131</v>
      </c>
      <c r="F11" s="86">
        <v>38996</v>
      </c>
      <c r="G11" s="87" t="s">
        <v>59</v>
      </c>
    </row>
    <row r="12" spans="1:7" ht="15" customHeight="1" x14ac:dyDescent="0.25">
      <c r="A12" s="10" t="s">
        <v>139</v>
      </c>
      <c r="B12" s="81"/>
      <c r="C12" s="84" t="s">
        <v>84</v>
      </c>
      <c r="D12" s="82">
        <v>9</v>
      </c>
      <c r="E12" s="85" t="s">
        <v>131</v>
      </c>
      <c r="F12" s="86">
        <v>39277</v>
      </c>
      <c r="G12" s="87" t="s">
        <v>59</v>
      </c>
    </row>
    <row r="13" spans="1:7" ht="15" customHeight="1" x14ac:dyDescent="0.25">
      <c r="A13" s="10" t="s">
        <v>140</v>
      </c>
      <c r="B13" s="81"/>
      <c r="C13" s="84" t="s">
        <v>85</v>
      </c>
      <c r="D13" s="82">
        <v>10</v>
      </c>
      <c r="E13" s="85" t="s">
        <v>131</v>
      </c>
      <c r="F13" s="86">
        <v>38955</v>
      </c>
      <c r="G13" s="87" t="s">
        <v>59</v>
      </c>
    </row>
    <row r="14" spans="1:7" ht="15" customHeight="1" x14ac:dyDescent="0.25">
      <c r="A14" s="10" t="s">
        <v>141</v>
      </c>
      <c r="B14" s="81"/>
      <c r="C14" s="84" t="s">
        <v>86</v>
      </c>
      <c r="D14" s="82">
        <v>11</v>
      </c>
      <c r="E14" s="85" t="s">
        <v>131</v>
      </c>
      <c r="F14" s="86">
        <v>39052</v>
      </c>
      <c r="G14" s="87" t="s">
        <v>59</v>
      </c>
    </row>
    <row r="15" spans="1:7" ht="15" customHeight="1" x14ac:dyDescent="0.25">
      <c r="A15" s="10" t="s">
        <v>142</v>
      </c>
      <c r="B15" s="81"/>
      <c r="C15" s="84" t="s">
        <v>87</v>
      </c>
      <c r="D15" s="82">
        <v>12</v>
      </c>
      <c r="E15" s="85" t="s">
        <v>131</v>
      </c>
      <c r="F15" s="86">
        <v>38923</v>
      </c>
      <c r="G15" s="87" t="s">
        <v>59</v>
      </c>
    </row>
    <row r="16" spans="1:7" ht="15" customHeight="1" x14ac:dyDescent="0.25">
      <c r="A16" s="10" t="s">
        <v>137</v>
      </c>
      <c r="B16" s="81"/>
      <c r="C16" s="84" t="s">
        <v>94</v>
      </c>
      <c r="D16" s="82">
        <v>13</v>
      </c>
      <c r="E16" s="85" t="s">
        <v>118</v>
      </c>
      <c r="F16" s="86">
        <v>39222</v>
      </c>
      <c r="G16" s="87" t="s">
        <v>61</v>
      </c>
    </row>
    <row r="17" spans="1:7" ht="15" customHeight="1" x14ac:dyDescent="0.25">
      <c r="A17" s="10" t="s">
        <v>138</v>
      </c>
      <c r="B17" s="81"/>
      <c r="C17" s="84" t="s">
        <v>95</v>
      </c>
      <c r="D17" s="82">
        <v>14</v>
      </c>
      <c r="E17" s="85" t="s">
        <v>118</v>
      </c>
      <c r="F17" s="86">
        <v>38928</v>
      </c>
      <c r="G17" s="87" t="s">
        <v>61</v>
      </c>
    </row>
    <row r="18" spans="1:7" ht="15" customHeight="1" x14ac:dyDescent="0.25">
      <c r="A18" s="10" t="s">
        <v>139</v>
      </c>
      <c r="B18" s="81"/>
      <c r="C18" s="84" t="s">
        <v>96</v>
      </c>
      <c r="D18" s="82">
        <v>15</v>
      </c>
      <c r="E18" s="85" t="s">
        <v>118</v>
      </c>
      <c r="F18" s="86">
        <v>38779</v>
      </c>
      <c r="G18" s="87" t="s">
        <v>61</v>
      </c>
    </row>
    <row r="19" spans="1:7" ht="15" customHeight="1" x14ac:dyDescent="0.25">
      <c r="A19" s="10" t="s">
        <v>140</v>
      </c>
      <c r="B19" s="81"/>
      <c r="C19" s="84" t="s">
        <v>97</v>
      </c>
      <c r="D19" s="82">
        <v>16</v>
      </c>
      <c r="E19" s="85" t="s">
        <v>118</v>
      </c>
      <c r="F19" s="86">
        <v>38887</v>
      </c>
      <c r="G19" s="87" t="s">
        <v>61</v>
      </c>
    </row>
    <row r="20" spans="1:7" ht="15" customHeight="1" x14ac:dyDescent="0.25">
      <c r="A20" s="10" t="s">
        <v>141</v>
      </c>
      <c r="B20" s="81"/>
      <c r="C20" s="84" t="s">
        <v>98</v>
      </c>
      <c r="D20" s="82">
        <v>17</v>
      </c>
      <c r="E20" s="85" t="s">
        <v>118</v>
      </c>
      <c r="F20" s="86">
        <v>38964</v>
      </c>
      <c r="G20" s="87" t="s">
        <v>61</v>
      </c>
    </row>
    <row r="21" spans="1:7" ht="15" customHeight="1" x14ac:dyDescent="0.25">
      <c r="A21" s="10" t="s">
        <v>142</v>
      </c>
      <c r="B21" s="81"/>
      <c r="C21" s="84" t="s">
        <v>99</v>
      </c>
      <c r="D21" s="82">
        <v>18</v>
      </c>
      <c r="E21" s="85" t="s">
        <v>118</v>
      </c>
      <c r="F21" s="86">
        <v>38934</v>
      </c>
      <c r="G21" s="87" t="s">
        <v>61</v>
      </c>
    </row>
    <row r="22" spans="1:7" ht="15" customHeight="1" x14ac:dyDescent="0.25">
      <c r="A22" s="10" t="s">
        <v>137</v>
      </c>
      <c r="B22" s="81"/>
      <c r="C22" s="84" t="s">
        <v>100</v>
      </c>
      <c r="D22" s="82">
        <v>19</v>
      </c>
      <c r="E22" s="85" t="s">
        <v>131</v>
      </c>
      <c r="F22" s="86">
        <v>38989</v>
      </c>
      <c r="G22" s="87" t="s">
        <v>61</v>
      </c>
    </row>
    <row r="23" spans="1:7" ht="15" customHeight="1" x14ac:dyDescent="0.25">
      <c r="A23" s="10" t="s">
        <v>138</v>
      </c>
      <c r="B23" s="81"/>
      <c r="C23" s="84" t="s">
        <v>101</v>
      </c>
      <c r="D23" s="82">
        <v>20</v>
      </c>
      <c r="E23" s="85" t="s">
        <v>131</v>
      </c>
      <c r="F23" s="86">
        <v>38921</v>
      </c>
      <c r="G23" s="87" t="s">
        <v>61</v>
      </c>
    </row>
    <row r="24" spans="1:7" ht="15" customHeight="1" x14ac:dyDescent="0.25">
      <c r="A24" s="10" t="s">
        <v>139</v>
      </c>
      <c r="B24" s="81"/>
      <c r="C24" s="84" t="s">
        <v>102</v>
      </c>
      <c r="D24" s="82">
        <v>21</v>
      </c>
      <c r="E24" s="85" t="s">
        <v>131</v>
      </c>
      <c r="F24" s="86">
        <v>38838</v>
      </c>
      <c r="G24" s="87" t="s">
        <v>61</v>
      </c>
    </row>
    <row r="25" spans="1:7" ht="15" customHeight="1" x14ac:dyDescent="0.25">
      <c r="A25" s="10" t="s">
        <v>140</v>
      </c>
      <c r="B25" s="81"/>
      <c r="C25" s="84" t="s">
        <v>103</v>
      </c>
      <c r="D25" s="82">
        <v>22</v>
      </c>
      <c r="E25" s="85" t="s">
        <v>131</v>
      </c>
      <c r="F25" s="86">
        <v>38950</v>
      </c>
      <c r="G25" s="87" t="s">
        <v>61</v>
      </c>
    </row>
    <row r="26" spans="1:7" ht="15" customHeight="1" x14ac:dyDescent="0.25">
      <c r="A26" s="10" t="s">
        <v>141</v>
      </c>
      <c r="B26" s="81"/>
      <c r="C26" s="84" t="s">
        <v>104</v>
      </c>
      <c r="D26" s="82">
        <v>23</v>
      </c>
      <c r="E26" s="85" t="s">
        <v>131</v>
      </c>
      <c r="F26" s="86">
        <v>39187</v>
      </c>
      <c r="G26" s="87" t="s">
        <v>61</v>
      </c>
    </row>
    <row r="27" spans="1:7" ht="15" customHeight="1" x14ac:dyDescent="0.25">
      <c r="A27" s="10" t="s">
        <v>142</v>
      </c>
      <c r="B27" s="81"/>
      <c r="C27" s="84" t="s">
        <v>133</v>
      </c>
      <c r="D27" s="82">
        <v>24</v>
      </c>
      <c r="E27" s="85" t="s">
        <v>131</v>
      </c>
      <c r="F27" s="86"/>
      <c r="G27" s="87" t="s">
        <v>61</v>
      </c>
    </row>
    <row r="28" spans="1:7" ht="15" customHeight="1" x14ac:dyDescent="0.25">
      <c r="A28" s="10" t="s">
        <v>137</v>
      </c>
      <c r="B28" s="81"/>
      <c r="C28" s="84" t="s">
        <v>105</v>
      </c>
      <c r="D28" s="82">
        <v>25</v>
      </c>
      <c r="E28" s="85" t="s">
        <v>118</v>
      </c>
      <c r="F28" s="86">
        <v>39190</v>
      </c>
      <c r="G28" s="87" t="s">
        <v>60</v>
      </c>
    </row>
    <row r="29" spans="1:7" ht="15" customHeight="1" x14ac:dyDescent="0.25">
      <c r="A29" s="10" t="s">
        <v>138</v>
      </c>
      <c r="B29" s="81"/>
      <c r="C29" s="84" t="s">
        <v>106</v>
      </c>
      <c r="D29" s="82">
        <v>26</v>
      </c>
      <c r="E29" s="85" t="s">
        <v>118</v>
      </c>
      <c r="F29" s="86">
        <v>39265</v>
      </c>
      <c r="G29" s="87" t="s">
        <v>60</v>
      </c>
    </row>
    <row r="30" spans="1:7" ht="15" customHeight="1" x14ac:dyDescent="0.25">
      <c r="A30" s="10" t="s">
        <v>139</v>
      </c>
      <c r="B30" s="81"/>
      <c r="C30" s="84" t="s">
        <v>107</v>
      </c>
      <c r="D30" s="82">
        <v>27</v>
      </c>
      <c r="E30" s="85" t="s">
        <v>118</v>
      </c>
      <c r="F30" s="86">
        <v>39098</v>
      </c>
      <c r="G30" s="87" t="s">
        <v>60</v>
      </c>
    </row>
    <row r="31" spans="1:7" ht="15" customHeight="1" x14ac:dyDescent="0.25">
      <c r="A31" s="10" t="s">
        <v>140</v>
      </c>
      <c r="B31" s="81"/>
      <c r="C31" s="84" t="s">
        <v>108</v>
      </c>
      <c r="D31" s="82">
        <v>28</v>
      </c>
      <c r="E31" s="85" t="s">
        <v>118</v>
      </c>
      <c r="F31" s="86">
        <v>39110</v>
      </c>
      <c r="G31" s="87" t="s">
        <v>60</v>
      </c>
    </row>
    <row r="32" spans="1:7" ht="15" customHeight="1" x14ac:dyDescent="0.25">
      <c r="A32" s="10" t="s">
        <v>141</v>
      </c>
      <c r="B32" s="81"/>
      <c r="C32" s="84" t="s">
        <v>109</v>
      </c>
      <c r="D32" s="82">
        <v>29</v>
      </c>
      <c r="E32" s="85" t="s">
        <v>118</v>
      </c>
      <c r="F32" s="86">
        <v>38848</v>
      </c>
      <c r="G32" s="87" t="s">
        <v>60</v>
      </c>
    </row>
    <row r="33" spans="1:7" ht="15" customHeight="1" x14ac:dyDescent="0.25">
      <c r="A33" s="10" t="s">
        <v>142</v>
      </c>
      <c r="B33" s="81"/>
      <c r="C33" s="84" t="s">
        <v>110</v>
      </c>
      <c r="D33" s="82">
        <v>30</v>
      </c>
      <c r="E33" s="85" t="s">
        <v>118</v>
      </c>
      <c r="F33" s="86">
        <v>38826</v>
      </c>
      <c r="G33" s="87" t="s">
        <v>60</v>
      </c>
    </row>
    <row r="34" spans="1:7" ht="15" customHeight="1" x14ac:dyDescent="0.25">
      <c r="A34" s="10" t="s">
        <v>137</v>
      </c>
      <c r="B34" s="81"/>
      <c r="C34" s="84" t="s">
        <v>111</v>
      </c>
      <c r="D34" s="82">
        <v>31</v>
      </c>
      <c r="E34" s="85" t="s">
        <v>131</v>
      </c>
      <c r="F34" s="86">
        <v>38921</v>
      </c>
      <c r="G34" s="87" t="s">
        <v>60</v>
      </c>
    </row>
    <row r="35" spans="1:7" ht="15" customHeight="1" x14ac:dyDescent="0.25">
      <c r="A35" s="10" t="s">
        <v>138</v>
      </c>
      <c r="B35" s="81"/>
      <c r="C35" s="84" t="s">
        <v>112</v>
      </c>
      <c r="D35" s="82">
        <v>32</v>
      </c>
      <c r="E35" s="85" t="s">
        <v>131</v>
      </c>
      <c r="F35" s="86">
        <v>38728</v>
      </c>
      <c r="G35" s="87" t="s">
        <v>60</v>
      </c>
    </row>
    <row r="36" spans="1:7" ht="15" customHeight="1" x14ac:dyDescent="0.25">
      <c r="A36" s="10" t="s">
        <v>139</v>
      </c>
      <c r="B36" s="81"/>
      <c r="C36" s="91" t="s">
        <v>153</v>
      </c>
      <c r="D36" s="82">
        <v>33</v>
      </c>
      <c r="E36" s="85" t="s">
        <v>131</v>
      </c>
      <c r="F36" s="86">
        <v>39363</v>
      </c>
      <c r="G36" s="87" t="s">
        <v>60</v>
      </c>
    </row>
    <row r="37" spans="1:7" ht="15" customHeight="1" x14ac:dyDescent="0.25">
      <c r="A37" s="10" t="s">
        <v>140</v>
      </c>
      <c r="B37" s="81"/>
      <c r="C37" s="84" t="s">
        <v>114</v>
      </c>
      <c r="D37" s="82">
        <v>34</v>
      </c>
      <c r="E37" s="85" t="s">
        <v>131</v>
      </c>
      <c r="F37" s="86">
        <v>39090</v>
      </c>
      <c r="G37" s="87" t="s">
        <v>60</v>
      </c>
    </row>
    <row r="38" spans="1:7" ht="15" customHeight="1" x14ac:dyDescent="0.25">
      <c r="A38" s="10" t="s">
        <v>141</v>
      </c>
      <c r="B38" s="81"/>
      <c r="C38" s="84" t="s">
        <v>115</v>
      </c>
      <c r="D38" s="82">
        <v>35</v>
      </c>
      <c r="E38" s="85" t="s">
        <v>131</v>
      </c>
      <c r="F38" s="86">
        <v>39433</v>
      </c>
      <c r="G38" s="87" t="s">
        <v>60</v>
      </c>
    </row>
    <row r="39" spans="1:7" ht="15" customHeight="1" x14ac:dyDescent="0.25">
      <c r="A39" s="10" t="s">
        <v>142</v>
      </c>
      <c r="B39" s="81"/>
      <c r="C39" s="84" t="s">
        <v>116</v>
      </c>
      <c r="D39" s="82">
        <v>36</v>
      </c>
      <c r="E39" s="85" t="s">
        <v>131</v>
      </c>
      <c r="F39" s="86">
        <v>38764</v>
      </c>
      <c r="G39" s="87" t="s">
        <v>60</v>
      </c>
    </row>
    <row r="40" spans="1:7" ht="15" customHeight="1" x14ac:dyDescent="0.25">
      <c r="A40" s="10" t="s">
        <v>137</v>
      </c>
      <c r="B40" s="81"/>
      <c r="C40" s="84" t="s">
        <v>119</v>
      </c>
      <c r="D40" s="82">
        <v>37</v>
      </c>
      <c r="E40" s="85" t="s">
        <v>118</v>
      </c>
      <c r="F40" s="86">
        <v>38812</v>
      </c>
      <c r="G40" s="88" t="s">
        <v>62</v>
      </c>
    </row>
    <row r="41" spans="1:7" ht="15" customHeight="1" x14ac:dyDescent="0.25">
      <c r="A41" s="10" t="s">
        <v>138</v>
      </c>
      <c r="B41" s="81"/>
      <c r="C41" s="84" t="s">
        <v>120</v>
      </c>
      <c r="D41" s="82">
        <v>38</v>
      </c>
      <c r="E41" s="85" t="s">
        <v>118</v>
      </c>
      <c r="F41" s="86">
        <v>38837</v>
      </c>
      <c r="G41" s="88" t="s">
        <v>62</v>
      </c>
    </row>
    <row r="42" spans="1:7" ht="15" customHeight="1" x14ac:dyDescent="0.25">
      <c r="A42" s="10" t="s">
        <v>139</v>
      </c>
      <c r="B42" s="81"/>
      <c r="C42" s="84" t="s">
        <v>121</v>
      </c>
      <c r="D42" s="82">
        <v>39</v>
      </c>
      <c r="E42" s="85" t="s">
        <v>118</v>
      </c>
      <c r="F42" s="86">
        <v>39061</v>
      </c>
      <c r="G42" s="88" t="s">
        <v>62</v>
      </c>
    </row>
    <row r="43" spans="1:7" ht="15" customHeight="1" x14ac:dyDescent="0.25">
      <c r="A43" s="10" t="s">
        <v>140</v>
      </c>
      <c r="B43" s="81"/>
      <c r="C43" s="84" t="s">
        <v>122</v>
      </c>
      <c r="D43" s="82">
        <v>40</v>
      </c>
      <c r="E43" s="85" t="s">
        <v>118</v>
      </c>
      <c r="F43" s="86">
        <v>38849</v>
      </c>
      <c r="G43" s="88" t="s">
        <v>62</v>
      </c>
    </row>
    <row r="44" spans="1:7" ht="15" customHeight="1" x14ac:dyDescent="0.25">
      <c r="A44" s="10" t="s">
        <v>141</v>
      </c>
      <c r="B44" s="81"/>
      <c r="C44" s="84" t="s">
        <v>123</v>
      </c>
      <c r="D44" s="82">
        <v>41</v>
      </c>
      <c r="E44" s="85" t="s">
        <v>118</v>
      </c>
      <c r="F44" s="86">
        <v>38890</v>
      </c>
      <c r="G44" s="88" t="s">
        <v>62</v>
      </c>
    </row>
    <row r="45" spans="1:7" ht="15" customHeight="1" x14ac:dyDescent="0.25">
      <c r="A45" s="10" t="s">
        <v>142</v>
      </c>
      <c r="B45" s="81"/>
      <c r="C45" s="84" t="s">
        <v>124</v>
      </c>
      <c r="D45" s="82">
        <v>42</v>
      </c>
      <c r="E45" s="85" t="s">
        <v>118</v>
      </c>
      <c r="F45" s="86">
        <v>39403</v>
      </c>
      <c r="G45" s="88" t="s">
        <v>62</v>
      </c>
    </row>
    <row r="46" spans="1:7" ht="15" customHeight="1" x14ac:dyDescent="0.25">
      <c r="A46" s="10" t="s">
        <v>137</v>
      </c>
      <c r="B46" s="81"/>
      <c r="C46" s="84" t="s">
        <v>125</v>
      </c>
      <c r="D46" s="82">
        <v>43</v>
      </c>
      <c r="E46" s="85" t="s">
        <v>131</v>
      </c>
      <c r="F46" s="86">
        <v>38925</v>
      </c>
      <c r="G46" s="88" t="s">
        <v>62</v>
      </c>
    </row>
    <row r="47" spans="1:7" ht="15" customHeight="1" x14ac:dyDescent="0.25">
      <c r="A47" s="10" t="s">
        <v>138</v>
      </c>
      <c r="B47" s="81"/>
      <c r="C47" s="84" t="s">
        <v>126</v>
      </c>
      <c r="D47" s="82">
        <v>44</v>
      </c>
      <c r="E47" s="85" t="s">
        <v>131</v>
      </c>
      <c r="F47" s="86">
        <v>38920</v>
      </c>
      <c r="G47" s="88" t="s">
        <v>62</v>
      </c>
    </row>
    <row r="48" spans="1:7" ht="15" customHeight="1" x14ac:dyDescent="0.25">
      <c r="A48" s="10" t="s">
        <v>139</v>
      </c>
      <c r="B48" s="81"/>
      <c r="C48" s="84" t="s">
        <v>127</v>
      </c>
      <c r="D48" s="82">
        <v>45</v>
      </c>
      <c r="E48" s="85" t="s">
        <v>131</v>
      </c>
      <c r="F48" s="86">
        <v>38837</v>
      </c>
      <c r="G48" s="88" t="s">
        <v>62</v>
      </c>
    </row>
    <row r="49" spans="1:7" ht="15" customHeight="1" x14ac:dyDescent="0.25">
      <c r="A49" s="10" t="s">
        <v>140</v>
      </c>
      <c r="B49" s="81"/>
      <c r="C49" s="84" t="s">
        <v>128</v>
      </c>
      <c r="D49" s="82">
        <v>46</v>
      </c>
      <c r="E49" s="85" t="s">
        <v>131</v>
      </c>
      <c r="F49" s="86">
        <v>38967</v>
      </c>
      <c r="G49" s="88" t="s">
        <v>62</v>
      </c>
    </row>
    <row r="50" spans="1:7" ht="15" customHeight="1" x14ac:dyDescent="0.25">
      <c r="A50" s="10" t="s">
        <v>141</v>
      </c>
      <c r="B50" s="81"/>
      <c r="C50" s="84" t="s">
        <v>129</v>
      </c>
      <c r="D50" s="82">
        <v>47</v>
      </c>
      <c r="E50" s="85" t="s">
        <v>131</v>
      </c>
      <c r="F50" s="86">
        <v>38720</v>
      </c>
      <c r="G50" s="88" t="s">
        <v>62</v>
      </c>
    </row>
    <row r="51" spans="1:7" ht="15" customHeight="1" x14ac:dyDescent="0.25">
      <c r="A51" s="10" t="s">
        <v>142</v>
      </c>
      <c r="B51" s="81"/>
      <c r="C51" s="84" t="s">
        <v>130</v>
      </c>
      <c r="D51" s="82">
        <v>48</v>
      </c>
      <c r="E51" s="85" t="s">
        <v>131</v>
      </c>
      <c r="F51" s="86">
        <v>38946</v>
      </c>
      <c r="G51" s="88" t="s">
        <v>62</v>
      </c>
    </row>
  </sheetData>
  <autoFilter ref="A3:G3"/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3"/>
  <sheetViews>
    <sheetView topLeftCell="B1" workbookViewId="0">
      <selection activeCell="J112" sqref="J112"/>
    </sheetView>
  </sheetViews>
  <sheetFormatPr defaultRowHeight="12.75" x14ac:dyDescent="0.25"/>
  <cols>
    <col min="1" max="1" width="6.28515625" style="124" customWidth="1"/>
    <col min="2" max="2" width="7.42578125" style="124" customWidth="1"/>
    <col min="3" max="3" width="7.42578125" style="139" customWidth="1"/>
    <col min="4" max="4" width="7.5703125" style="124" customWidth="1"/>
    <col min="5" max="5" width="7.5703125" style="139" customWidth="1"/>
    <col min="6" max="6" width="5.5703125" style="124" customWidth="1"/>
    <col min="7" max="7" width="5.5703125" style="139" customWidth="1"/>
    <col min="8" max="8" width="6.42578125" style="124" customWidth="1"/>
    <col min="9" max="9" width="6.42578125" style="139" customWidth="1"/>
    <col min="10" max="10" width="6.7109375" style="124" customWidth="1"/>
    <col min="11" max="11" width="6.7109375" style="139" customWidth="1"/>
    <col min="12" max="12" width="11.28515625" style="124" customWidth="1"/>
    <col min="13" max="15" width="8.140625" style="139" customWidth="1"/>
    <col min="16" max="16" width="8.140625" style="148" customWidth="1"/>
    <col min="17" max="17" width="9.42578125" style="124" customWidth="1"/>
    <col min="18" max="18" width="6.28515625" style="139" customWidth="1"/>
    <col min="19" max="19" width="8" style="124" hidden="1" customWidth="1"/>
    <col min="20" max="20" width="8" style="139" hidden="1" customWidth="1"/>
    <col min="21" max="21" width="5.28515625" style="124" hidden="1" customWidth="1"/>
    <col min="22" max="22" width="5.28515625" style="139" hidden="1" customWidth="1"/>
    <col min="23" max="23" width="6.85546875" style="124" customWidth="1"/>
    <col min="24" max="24" width="6.85546875" style="139" customWidth="1"/>
    <col min="25" max="25" width="6.42578125" style="124" hidden="1" customWidth="1"/>
    <col min="26" max="26" width="6.42578125" style="139" hidden="1" customWidth="1"/>
    <col min="27" max="27" width="10.42578125" style="124" customWidth="1"/>
    <col min="28" max="28" width="6.28515625" style="139" customWidth="1"/>
    <col min="29" max="16384" width="9.140625" style="124"/>
  </cols>
  <sheetData>
    <row r="1" spans="1:30" ht="20.45" customHeight="1" x14ac:dyDescent="0.25">
      <c r="A1" s="244" t="s">
        <v>157</v>
      </c>
      <c r="B1" s="246" t="s">
        <v>459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51"/>
      <c r="O1" s="151"/>
      <c r="P1" s="150"/>
      <c r="Q1" s="248" t="s">
        <v>460</v>
      </c>
      <c r="R1" s="248"/>
      <c r="S1" s="248"/>
      <c r="T1" s="248"/>
      <c r="U1" s="248"/>
      <c r="V1" s="248"/>
      <c r="W1" s="248"/>
      <c r="X1" s="248"/>
      <c r="Y1" s="248"/>
      <c r="Z1" s="248"/>
      <c r="AA1" s="249"/>
    </row>
    <row r="2" spans="1:30" ht="48" customHeight="1" x14ac:dyDescent="0.25">
      <c r="A2" s="245"/>
      <c r="B2" s="125" t="s">
        <v>159</v>
      </c>
      <c r="C2" s="134"/>
      <c r="D2" s="126" t="s">
        <v>160</v>
      </c>
      <c r="E2" s="140"/>
      <c r="F2" s="125" t="s">
        <v>161</v>
      </c>
      <c r="G2" s="134"/>
      <c r="H2" s="126" t="s">
        <v>162</v>
      </c>
      <c r="I2" s="140"/>
      <c r="J2" s="125" t="s">
        <v>163</v>
      </c>
      <c r="K2" s="141"/>
      <c r="L2" s="133" t="s">
        <v>164</v>
      </c>
      <c r="M2" s="142"/>
      <c r="N2" s="165">
        <v>800</v>
      </c>
      <c r="O2" s="164"/>
      <c r="P2" s="143"/>
      <c r="Q2" s="125" t="s">
        <v>159</v>
      </c>
      <c r="R2" s="134"/>
      <c r="S2" s="126" t="s">
        <v>165</v>
      </c>
      <c r="T2" s="140"/>
      <c r="U2" s="125" t="s">
        <v>166</v>
      </c>
      <c r="V2" s="134"/>
      <c r="W2" s="126" t="s">
        <v>167</v>
      </c>
      <c r="X2" s="140"/>
      <c r="Y2" s="125" t="s">
        <v>168</v>
      </c>
      <c r="Z2" s="134"/>
      <c r="AA2" s="125" t="s">
        <v>169</v>
      </c>
      <c r="AB2" s="152" t="s">
        <v>458</v>
      </c>
      <c r="AC2" s="124">
        <v>600</v>
      </c>
    </row>
    <row r="3" spans="1:30" ht="19.7" customHeight="1" x14ac:dyDescent="0.25">
      <c r="A3" s="127" t="s">
        <v>170</v>
      </c>
      <c r="B3" s="128">
        <v>230</v>
      </c>
      <c r="C3" s="136">
        <v>1</v>
      </c>
      <c r="D3" s="129">
        <v>70</v>
      </c>
      <c r="E3" s="135" t="s">
        <v>170</v>
      </c>
      <c r="F3" s="127" t="s">
        <v>171</v>
      </c>
      <c r="G3" s="135" t="s">
        <v>170</v>
      </c>
      <c r="H3" s="129">
        <v>12.2</v>
      </c>
      <c r="I3" s="136">
        <v>1</v>
      </c>
      <c r="J3" s="129">
        <v>11.1</v>
      </c>
      <c r="K3" s="135" t="s">
        <v>170</v>
      </c>
      <c r="L3" s="127" t="s">
        <v>457</v>
      </c>
      <c r="M3" s="136">
        <v>1</v>
      </c>
      <c r="N3" s="159">
        <v>1.4004629629629629E-3</v>
      </c>
      <c r="O3" s="1">
        <v>150</v>
      </c>
      <c r="P3" s="144"/>
      <c r="Q3" s="128">
        <v>200</v>
      </c>
      <c r="R3" s="136">
        <v>1</v>
      </c>
      <c r="S3" s="129">
        <v>58</v>
      </c>
      <c r="T3" s="135" t="s">
        <v>170</v>
      </c>
      <c r="U3" s="129">
        <v>4.4000000000000004</v>
      </c>
      <c r="V3" s="135" t="s">
        <v>170</v>
      </c>
      <c r="W3" s="129">
        <v>8</v>
      </c>
      <c r="X3" s="135" t="s">
        <v>170</v>
      </c>
      <c r="Y3" s="129">
        <v>13.1</v>
      </c>
      <c r="Z3" s="135" t="s">
        <v>170</v>
      </c>
      <c r="AA3" s="159">
        <v>1.1921296296296296E-3</v>
      </c>
      <c r="AB3" s="136">
        <v>150</v>
      </c>
      <c r="AC3" s="159">
        <v>1.1921296296296296E-3</v>
      </c>
      <c r="AD3">
        <v>150</v>
      </c>
    </row>
    <row r="4" spans="1:30" ht="19.5" customHeight="1" x14ac:dyDescent="0.25">
      <c r="A4" s="128">
        <v>149</v>
      </c>
      <c r="B4" s="128">
        <v>235</v>
      </c>
      <c r="C4" s="136">
        <v>2</v>
      </c>
      <c r="D4" s="129">
        <v>69.7</v>
      </c>
      <c r="E4" s="136">
        <v>149</v>
      </c>
      <c r="F4" s="130"/>
      <c r="G4" s="136">
        <v>149</v>
      </c>
      <c r="H4" s="129"/>
      <c r="I4" s="136">
        <v>2</v>
      </c>
      <c r="J4" s="130"/>
      <c r="K4" s="136">
        <v>149</v>
      </c>
      <c r="L4" s="127" t="s">
        <v>455</v>
      </c>
      <c r="M4" s="136">
        <v>2</v>
      </c>
      <c r="N4" s="159">
        <v>1.4016203703703706E-3</v>
      </c>
      <c r="O4" s="1">
        <v>150</v>
      </c>
      <c r="P4" s="145"/>
      <c r="Q4" s="128">
        <v>205</v>
      </c>
      <c r="R4" s="136">
        <v>2</v>
      </c>
      <c r="S4" s="129">
        <v>57.9</v>
      </c>
      <c r="T4" s="136">
        <v>149</v>
      </c>
      <c r="U4" s="130"/>
      <c r="V4" s="136">
        <v>149</v>
      </c>
      <c r="W4" s="130"/>
      <c r="X4" s="136">
        <v>149</v>
      </c>
      <c r="Y4" s="130"/>
      <c r="Z4" s="136">
        <v>149</v>
      </c>
      <c r="AA4" s="159">
        <v>1.195601851851852E-3</v>
      </c>
      <c r="AB4" s="136">
        <v>149</v>
      </c>
      <c r="AC4" s="159">
        <v>1.193287037037037E-3</v>
      </c>
      <c r="AD4">
        <v>150</v>
      </c>
    </row>
    <row r="5" spans="1:30" ht="19.5" customHeight="1" x14ac:dyDescent="0.25">
      <c r="A5" s="128">
        <v>148</v>
      </c>
      <c r="B5" s="128">
        <v>240</v>
      </c>
      <c r="C5" s="136">
        <v>3</v>
      </c>
      <c r="D5" s="129">
        <v>69.5</v>
      </c>
      <c r="E5" s="136">
        <v>148</v>
      </c>
      <c r="F5" s="130"/>
      <c r="G5" s="136">
        <v>148</v>
      </c>
      <c r="H5" s="129">
        <v>12.1</v>
      </c>
      <c r="I5" s="136">
        <v>3</v>
      </c>
      <c r="J5" s="130"/>
      <c r="K5" s="136">
        <v>148</v>
      </c>
      <c r="L5" s="127" t="s">
        <v>453</v>
      </c>
      <c r="M5" s="136">
        <v>3</v>
      </c>
      <c r="N5" s="159">
        <v>1.4027777777777777E-3</v>
      </c>
      <c r="O5" s="1">
        <v>150</v>
      </c>
      <c r="P5" s="145"/>
      <c r="Q5" s="128">
        <v>210</v>
      </c>
      <c r="R5" s="136">
        <v>3</v>
      </c>
      <c r="S5" s="129">
        <v>57.8</v>
      </c>
      <c r="T5" s="136">
        <v>148</v>
      </c>
      <c r="U5" s="130"/>
      <c r="V5" s="136">
        <v>148</v>
      </c>
      <c r="W5" s="129">
        <v>8.1</v>
      </c>
      <c r="X5" s="136">
        <v>148</v>
      </c>
      <c r="Y5" s="129">
        <v>13.2</v>
      </c>
      <c r="Z5" s="136">
        <v>148</v>
      </c>
      <c r="AA5" s="159">
        <v>1.2013888888888888E-3</v>
      </c>
      <c r="AB5" s="136">
        <v>148</v>
      </c>
      <c r="AC5" s="159">
        <v>1.1944444444444446E-3</v>
      </c>
      <c r="AD5">
        <v>150</v>
      </c>
    </row>
    <row r="6" spans="1:30" ht="19.5" customHeight="1" x14ac:dyDescent="0.25">
      <c r="A6" s="128">
        <v>147</v>
      </c>
      <c r="B6" s="128">
        <v>245</v>
      </c>
      <c r="C6" s="136">
        <v>4</v>
      </c>
      <c r="D6" s="129">
        <v>69.3</v>
      </c>
      <c r="E6" s="136">
        <v>147</v>
      </c>
      <c r="F6" s="130"/>
      <c r="G6" s="136">
        <v>147</v>
      </c>
      <c r="H6" s="129"/>
      <c r="I6" s="136">
        <v>4</v>
      </c>
      <c r="J6" s="129">
        <v>11.2</v>
      </c>
      <c r="K6" s="136">
        <v>147</v>
      </c>
      <c r="L6" s="127" t="s">
        <v>451</v>
      </c>
      <c r="M6" s="136">
        <v>4</v>
      </c>
      <c r="N6" s="159">
        <v>1.4039351851851899E-3</v>
      </c>
      <c r="O6" s="1">
        <v>150</v>
      </c>
      <c r="P6" s="145"/>
      <c r="Q6" s="128">
        <v>215</v>
      </c>
      <c r="R6" s="136">
        <v>4</v>
      </c>
      <c r="S6" s="129">
        <v>57.7</v>
      </c>
      <c r="T6" s="136">
        <v>147</v>
      </c>
      <c r="U6" s="130"/>
      <c r="V6" s="136">
        <v>147</v>
      </c>
      <c r="W6" s="130"/>
      <c r="X6" s="136">
        <v>147</v>
      </c>
      <c r="Y6" s="130"/>
      <c r="Z6" s="136">
        <v>147</v>
      </c>
      <c r="AA6" s="159">
        <v>1.207175925925926E-3</v>
      </c>
      <c r="AB6" s="136">
        <v>147</v>
      </c>
      <c r="AC6" s="159">
        <v>1.195601851851852E-3</v>
      </c>
      <c r="AD6">
        <v>149</v>
      </c>
    </row>
    <row r="7" spans="1:30" ht="19.5" customHeight="1" x14ac:dyDescent="0.25">
      <c r="A7" s="128">
        <v>146</v>
      </c>
      <c r="B7" s="128">
        <v>250</v>
      </c>
      <c r="C7" s="136">
        <v>5</v>
      </c>
      <c r="D7" s="129">
        <v>69.099999999999994</v>
      </c>
      <c r="E7" s="136">
        <v>146</v>
      </c>
      <c r="F7" s="130"/>
      <c r="G7" s="136">
        <v>146</v>
      </c>
      <c r="H7" s="129">
        <v>12</v>
      </c>
      <c r="I7" s="136">
        <v>5</v>
      </c>
      <c r="J7" s="130"/>
      <c r="K7" s="136">
        <v>146</v>
      </c>
      <c r="L7" s="127" t="s">
        <v>450</v>
      </c>
      <c r="M7" s="136">
        <v>5</v>
      </c>
      <c r="N7" s="159">
        <v>1.4050925925925899E-3</v>
      </c>
      <c r="O7" s="1">
        <v>150</v>
      </c>
      <c r="P7" s="145"/>
      <c r="Q7" s="128">
        <v>220</v>
      </c>
      <c r="R7" s="136">
        <v>5</v>
      </c>
      <c r="S7" s="129">
        <v>57.6</v>
      </c>
      <c r="T7" s="136">
        <v>146</v>
      </c>
      <c r="U7" s="130"/>
      <c r="V7" s="136">
        <v>146</v>
      </c>
      <c r="W7" s="129">
        <v>8.1999999999999993</v>
      </c>
      <c r="X7" s="136">
        <v>146</v>
      </c>
      <c r="Y7" s="129">
        <v>13.3</v>
      </c>
      <c r="Z7" s="136">
        <v>146</v>
      </c>
      <c r="AA7" s="159">
        <v>1.2129629629629628E-3</v>
      </c>
      <c r="AB7" s="136">
        <v>146</v>
      </c>
      <c r="AC7" s="159">
        <v>1.1967592592592592E-3</v>
      </c>
      <c r="AD7">
        <v>149</v>
      </c>
    </row>
    <row r="8" spans="1:30" ht="19.5" customHeight="1" x14ac:dyDescent="0.25">
      <c r="A8" s="128">
        <v>145</v>
      </c>
      <c r="B8" s="128">
        <v>255</v>
      </c>
      <c r="C8" s="136">
        <v>6</v>
      </c>
      <c r="D8" s="129">
        <v>68.900000000000006</v>
      </c>
      <c r="E8" s="136">
        <v>145</v>
      </c>
      <c r="F8" s="129">
        <v>4.2</v>
      </c>
      <c r="G8" s="136">
        <v>145</v>
      </c>
      <c r="H8" s="129"/>
      <c r="I8" s="136">
        <v>6</v>
      </c>
      <c r="J8" s="130"/>
      <c r="K8" s="136">
        <v>145</v>
      </c>
      <c r="L8" s="127" t="s">
        <v>448</v>
      </c>
      <c r="M8" s="136">
        <v>6</v>
      </c>
      <c r="N8" s="159">
        <v>1.4062499999999999E-3</v>
      </c>
      <c r="O8" s="1">
        <v>150</v>
      </c>
      <c r="P8" s="145"/>
      <c r="Q8" s="128">
        <v>225</v>
      </c>
      <c r="R8" s="136">
        <v>6</v>
      </c>
      <c r="S8" s="129">
        <v>57.4</v>
      </c>
      <c r="T8" s="136">
        <v>145</v>
      </c>
      <c r="U8" s="129">
        <v>4.5</v>
      </c>
      <c r="V8" s="136">
        <v>145</v>
      </c>
      <c r="W8" s="130"/>
      <c r="X8" s="136">
        <v>145</v>
      </c>
      <c r="Y8" s="130"/>
      <c r="Z8" s="136">
        <v>145</v>
      </c>
      <c r="AA8" s="159">
        <v>1.21875E-3</v>
      </c>
      <c r="AB8" s="136">
        <v>145</v>
      </c>
      <c r="AC8" s="159">
        <v>1.19791666666667E-3</v>
      </c>
      <c r="AD8">
        <v>149</v>
      </c>
    </row>
    <row r="9" spans="1:30" ht="19.5" customHeight="1" x14ac:dyDescent="0.25">
      <c r="A9" s="128">
        <v>144</v>
      </c>
      <c r="B9" s="128">
        <v>260</v>
      </c>
      <c r="C9" s="136">
        <v>7</v>
      </c>
      <c r="D9" s="129">
        <v>68.7</v>
      </c>
      <c r="E9" s="136">
        <v>144</v>
      </c>
      <c r="F9" s="130"/>
      <c r="G9" s="136">
        <v>144</v>
      </c>
      <c r="H9" s="129">
        <v>11.9</v>
      </c>
      <c r="I9" s="136">
        <v>7</v>
      </c>
      <c r="J9" s="129">
        <v>11.3</v>
      </c>
      <c r="K9" s="136">
        <v>144</v>
      </c>
      <c r="L9" s="127" t="s">
        <v>446</v>
      </c>
      <c r="M9" s="136">
        <v>7</v>
      </c>
      <c r="N9" s="159">
        <v>1.40740740740741E-3</v>
      </c>
      <c r="O9" s="1">
        <v>149</v>
      </c>
      <c r="P9" s="145"/>
      <c r="Q9" s="128">
        <v>230</v>
      </c>
      <c r="R9" s="136">
        <v>7</v>
      </c>
      <c r="S9" s="129">
        <v>57.2</v>
      </c>
      <c r="T9" s="136">
        <v>144</v>
      </c>
      <c r="U9" s="130"/>
      <c r="V9" s="136">
        <v>144</v>
      </c>
      <c r="W9" s="129">
        <v>8.3000000000000007</v>
      </c>
      <c r="X9" s="136">
        <v>144</v>
      </c>
      <c r="Y9" s="129">
        <v>13.4</v>
      </c>
      <c r="Z9" s="136">
        <v>144</v>
      </c>
      <c r="AA9" s="159">
        <v>1.22453703703704E-3</v>
      </c>
      <c r="AB9" s="136">
        <v>144</v>
      </c>
      <c r="AC9" s="159">
        <v>1.1990740740740701E-3</v>
      </c>
      <c r="AD9">
        <v>149</v>
      </c>
    </row>
    <row r="10" spans="1:30" ht="19.5" customHeight="1" x14ac:dyDescent="0.25">
      <c r="A10" s="128">
        <v>143</v>
      </c>
      <c r="B10" s="128">
        <v>265</v>
      </c>
      <c r="C10" s="136">
        <v>8</v>
      </c>
      <c r="D10" s="129">
        <v>68.5</v>
      </c>
      <c r="E10" s="136">
        <v>143</v>
      </c>
      <c r="F10" s="130"/>
      <c r="G10" s="136">
        <v>143</v>
      </c>
      <c r="H10" s="129"/>
      <c r="I10" s="136">
        <v>8</v>
      </c>
      <c r="J10" s="130"/>
      <c r="K10" s="136">
        <v>143</v>
      </c>
      <c r="L10" s="127">
        <v>2.7129629629629626E-3</v>
      </c>
      <c r="M10" s="136">
        <v>8</v>
      </c>
      <c r="N10" s="159">
        <v>1.40856481481482E-3</v>
      </c>
      <c r="O10" s="1">
        <v>149</v>
      </c>
      <c r="P10" s="145"/>
      <c r="Q10" s="128">
        <v>235</v>
      </c>
      <c r="R10" s="136">
        <v>8</v>
      </c>
      <c r="S10" s="129">
        <v>57</v>
      </c>
      <c r="T10" s="136">
        <v>143</v>
      </c>
      <c r="U10" s="130"/>
      <c r="V10" s="136">
        <v>143</v>
      </c>
      <c r="W10" s="130"/>
      <c r="X10" s="136">
        <v>143</v>
      </c>
      <c r="Y10" s="130"/>
      <c r="Z10" s="136">
        <v>143</v>
      </c>
      <c r="AA10" s="159">
        <v>1.2303240740740701E-3</v>
      </c>
      <c r="AB10" s="136">
        <v>143</v>
      </c>
      <c r="AC10" s="159">
        <v>1.2002314814814801E-3</v>
      </c>
      <c r="AD10">
        <v>149</v>
      </c>
    </row>
    <row r="11" spans="1:30" ht="19.5" customHeight="1" x14ac:dyDescent="0.25">
      <c r="A11" s="128">
        <v>142</v>
      </c>
      <c r="B11" s="128">
        <v>270</v>
      </c>
      <c r="C11" s="136">
        <v>9</v>
      </c>
      <c r="D11" s="129">
        <v>68.3</v>
      </c>
      <c r="E11" s="136">
        <v>142</v>
      </c>
      <c r="F11" s="130"/>
      <c r="G11" s="136">
        <v>142</v>
      </c>
      <c r="H11" s="129">
        <v>11.8</v>
      </c>
      <c r="I11" s="136">
        <v>9</v>
      </c>
      <c r="J11" s="130"/>
      <c r="K11" s="136">
        <v>142</v>
      </c>
      <c r="L11" s="127" t="s">
        <v>444</v>
      </c>
      <c r="M11" s="136">
        <v>9</v>
      </c>
      <c r="N11" s="159">
        <v>1.40972222222222E-3</v>
      </c>
      <c r="O11" s="1">
        <v>149</v>
      </c>
      <c r="P11" s="145"/>
      <c r="Q11" s="128">
        <v>240</v>
      </c>
      <c r="R11" s="136">
        <v>9</v>
      </c>
      <c r="S11" s="129">
        <v>56.8</v>
      </c>
      <c r="T11" s="136">
        <v>142</v>
      </c>
      <c r="U11" s="130"/>
      <c r="V11" s="136">
        <v>142</v>
      </c>
      <c r="W11" s="129">
        <v>8.4</v>
      </c>
      <c r="X11" s="136">
        <v>142</v>
      </c>
      <c r="Y11" s="129">
        <v>13.5</v>
      </c>
      <c r="Z11" s="136">
        <v>142</v>
      </c>
      <c r="AA11" s="159">
        <v>1.2361111111111099E-3</v>
      </c>
      <c r="AB11" s="136">
        <v>142</v>
      </c>
      <c r="AC11" s="159">
        <v>1.2013888888888888E-3</v>
      </c>
      <c r="AD11">
        <v>148</v>
      </c>
    </row>
    <row r="12" spans="1:30" ht="19.5" customHeight="1" x14ac:dyDescent="0.25">
      <c r="A12" s="128">
        <v>141</v>
      </c>
      <c r="B12" s="128">
        <v>275</v>
      </c>
      <c r="C12" s="136">
        <v>10</v>
      </c>
      <c r="D12" s="129">
        <v>68.099999999999994</v>
      </c>
      <c r="E12" s="136">
        <v>141</v>
      </c>
      <c r="F12" s="130"/>
      <c r="G12" s="136">
        <v>141</v>
      </c>
      <c r="H12" s="129"/>
      <c r="I12" s="136">
        <v>10</v>
      </c>
      <c r="J12" s="129">
        <v>11.4</v>
      </c>
      <c r="K12" s="136">
        <v>141</v>
      </c>
      <c r="L12" s="127" t="s">
        <v>442</v>
      </c>
      <c r="M12" s="136">
        <v>10</v>
      </c>
      <c r="N12" s="159">
        <v>1.41087962962963E-3</v>
      </c>
      <c r="O12" s="1">
        <v>149</v>
      </c>
      <c r="P12" s="145"/>
      <c r="Q12" s="128">
        <v>245</v>
      </c>
      <c r="R12" s="136">
        <v>10</v>
      </c>
      <c r="S12" s="129">
        <v>56.6</v>
      </c>
      <c r="T12" s="136">
        <v>141</v>
      </c>
      <c r="U12" s="130"/>
      <c r="V12" s="136">
        <v>141</v>
      </c>
      <c r="W12" s="130"/>
      <c r="X12" s="136">
        <v>141</v>
      </c>
      <c r="Y12" s="130"/>
      <c r="Z12" s="136">
        <v>141</v>
      </c>
      <c r="AA12" s="159">
        <v>1.24189814814815E-3</v>
      </c>
      <c r="AB12" s="136">
        <v>141</v>
      </c>
      <c r="AC12" s="159">
        <v>1.2025462962963001E-3</v>
      </c>
      <c r="AD12">
        <v>148</v>
      </c>
    </row>
    <row r="13" spans="1:30" ht="19.5" customHeight="1" x14ac:dyDescent="0.25">
      <c r="A13" s="128">
        <v>140</v>
      </c>
      <c r="B13" s="128">
        <v>280</v>
      </c>
      <c r="C13" s="136">
        <v>11</v>
      </c>
      <c r="D13" s="129">
        <v>67.900000000000006</v>
      </c>
      <c r="E13" s="136">
        <v>140</v>
      </c>
      <c r="F13" s="129">
        <v>4.3</v>
      </c>
      <c r="G13" s="136">
        <v>140</v>
      </c>
      <c r="H13" s="129"/>
      <c r="I13" s="136">
        <v>11</v>
      </c>
      <c r="J13" s="130"/>
      <c r="K13" s="136">
        <v>140</v>
      </c>
      <c r="L13" s="127" t="s">
        <v>440</v>
      </c>
      <c r="M13" s="136">
        <v>11</v>
      </c>
      <c r="N13" s="159">
        <v>1.41203703703704E-3</v>
      </c>
      <c r="O13" s="1">
        <v>149</v>
      </c>
      <c r="P13" s="145"/>
      <c r="Q13" s="128">
        <v>250</v>
      </c>
      <c r="R13" s="136">
        <v>11</v>
      </c>
      <c r="S13" s="129">
        <v>56.4</v>
      </c>
      <c r="T13" s="136">
        <v>140</v>
      </c>
      <c r="U13" s="130"/>
      <c r="V13" s="136">
        <v>140</v>
      </c>
      <c r="W13" s="129">
        <v>8.5</v>
      </c>
      <c r="X13" s="136">
        <v>140</v>
      </c>
      <c r="Y13" s="129">
        <v>13.6</v>
      </c>
      <c r="Z13" s="136">
        <v>140</v>
      </c>
      <c r="AA13" s="159">
        <v>1.24768518518518E-3</v>
      </c>
      <c r="AB13" s="136">
        <v>140</v>
      </c>
      <c r="AC13" s="159">
        <v>1.2037037037037001E-3</v>
      </c>
      <c r="AD13">
        <v>148</v>
      </c>
    </row>
    <row r="14" spans="1:30" ht="19.5" customHeight="1" x14ac:dyDescent="0.25">
      <c r="A14" s="128">
        <v>139</v>
      </c>
      <c r="B14" s="128">
        <v>285</v>
      </c>
      <c r="C14" s="136">
        <v>12</v>
      </c>
      <c r="D14" s="129">
        <v>67.7</v>
      </c>
      <c r="E14" s="136">
        <v>139</v>
      </c>
      <c r="F14" s="130"/>
      <c r="G14" s="136">
        <v>139</v>
      </c>
      <c r="H14" s="129" t="s">
        <v>437</v>
      </c>
      <c r="I14" s="136">
        <v>12</v>
      </c>
      <c r="J14" s="130"/>
      <c r="K14" s="136">
        <v>139</v>
      </c>
      <c r="L14" s="127" t="s">
        <v>438</v>
      </c>
      <c r="M14" s="136">
        <v>12</v>
      </c>
      <c r="N14" s="159">
        <v>1.41319444444445E-3</v>
      </c>
      <c r="O14" s="1">
        <v>149</v>
      </c>
      <c r="P14" s="145"/>
      <c r="Q14" s="128">
        <v>255</v>
      </c>
      <c r="R14" s="136">
        <v>12</v>
      </c>
      <c r="S14" s="129">
        <v>56.2</v>
      </c>
      <c r="T14" s="136">
        <v>139</v>
      </c>
      <c r="U14" s="129">
        <v>4.5999999999999996</v>
      </c>
      <c r="V14" s="136">
        <v>139</v>
      </c>
      <c r="W14" s="130"/>
      <c r="X14" s="136">
        <v>139</v>
      </c>
      <c r="Y14" s="130"/>
      <c r="Z14" s="136">
        <v>139</v>
      </c>
      <c r="AA14" s="159">
        <v>1.2534722222222201E-3</v>
      </c>
      <c r="AB14" s="136">
        <v>139</v>
      </c>
      <c r="AC14" s="159">
        <v>1.2048611111111099E-3</v>
      </c>
      <c r="AD14">
        <v>148</v>
      </c>
    </row>
    <row r="15" spans="1:30" ht="19.5" customHeight="1" x14ac:dyDescent="0.25">
      <c r="A15" s="128">
        <v>138</v>
      </c>
      <c r="B15" s="128">
        <v>290</v>
      </c>
      <c r="C15" s="136">
        <v>13</v>
      </c>
      <c r="D15" s="129">
        <v>67.5</v>
      </c>
      <c r="E15" s="136">
        <v>138</v>
      </c>
      <c r="F15" s="130"/>
      <c r="G15" s="136">
        <v>138</v>
      </c>
      <c r="H15" s="129"/>
      <c r="I15" s="136">
        <v>13</v>
      </c>
      <c r="J15" s="129">
        <v>11.5</v>
      </c>
      <c r="K15" s="136">
        <v>138</v>
      </c>
      <c r="L15" s="127" t="s">
        <v>436</v>
      </c>
      <c r="M15" s="136">
        <v>13</v>
      </c>
      <c r="N15" s="159">
        <v>1.41435185185185E-3</v>
      </c>
      <c r="O15" s="1">
        <v>149</v>
      </c>
      <c r="P15" s="145"/>
      <c r="Q15" s="128">
        <v>260</v>
      </c>
      <c r="R15" s="136">
        <v>13</v>
      </c>
      <c r="S15" s="129">
        <v>56</v>
      </c>
      <c r="T15" s="136">
        <v>138</v>
      </c>
      <c r="U15" s="130"/>
      <c r="V15" s="136">
        <v>138</v>
      </c>
      <c r="W15" s="129">
        <v>8.6</v>
      </c>
      <c r="X15" s="136">
        <v>138</v>
      </c>
      <c r="Y15" s="129">
        <v>13.7</v>
      </c>
      <c r="Z15" s="136">
        <v>138</v>
      </c>
      <c r="AA15" s="159">
        <v>1.2592592592592601E-3</v>
      </c>
      <c r="AB15" s="136">
        <v>138</v>
      </c>
      <c r="AC15" s="159">
        <v>1.2060185185185199E-3</v>
      </c>
      <c r="AD15">
        <v>148</v>
      </c>
    </row>
    <row r="16" spans="1:30" ht="19.5" customHeight="1" x14ac:dyDescent="0.25">
      <c r="A16" s="128">
        <v>137</v>
      </c>
      <c r="B16" s="128">
        <v>295</v>
      </c>
      <c r="C16" s="136">
        <v>14</v>
      </c>
      <c r="D16" s="129">
        <v>67.3</v>
      </c>
      <c r="E16" s="136">
        <v>137</v>
      </c>
      <c r="F16" s="130"/>
      <c r="G16" s="136">
        <v>137</v>
      </c>
      <c r="H16" s="129"/>
      <c r="I16" s="136">
        <v>14</v>
      </c>
      <c r="J16" s="130"/>
      <c r="K16" s="136">
        <v>137</v>
      </c>
      <c r="L16" s="127" t="s">
        <v>434</v>
      </c>
      <c r="M16" s="136">
        <v>14</v>
      </c>
      <c r="N16" s="159">
        <v>1.41550925925926E-3</v>
      </c>
      <c r="O16" s="1">
        <v>149</v>
      </c>
      <c r="P16" s="145"/>
      <c r="Q16" s="128">
        <v>265</v>
      </c>
      <c r="R16" s="136">
        <v>14</v>
      </c>
      <c r="S16" s="129">
        <v>55.7</v>
      </c>
      <c r="T16" s="136">
        <v>137</v>
      </c>
      <c r="U16" s="130"/>
      <c r="V16" s="136">
        <v>137</v>
      </c>
      <c r="W16" s="130"/>
      <c r="X16" s="136">
        <v>137</v>
      </c>
      <c r="Y16" s="130"/>
      <c r="Z16" s="136">
        <v>137</v>
      </c>
      <c r="AA16" s="159">
        <v>1.2650462962962899E-3</v>
      </c>
      <c r="AB16" s="136">
        <v>137</v>
      </c>
      <c r="AC16" s="159">
        <v>1.2071759259259299E-3</v>
      </c>
      <c r="AD16">
        <v>148</v>
      </c>
    </row>
    <row r="17" spans="1:30" ht="19.5" customHeight="1" x14ac:dyDescent="0.25">
      <c r="A17" s="128">
        <v>136</v>
      </c>
      <c r="B17" s="128">
        <v>300</v>
      </c>
      <c r="C17" s="136">
        <v>15</v>
      </c>
      <c r="D17" s="129">
        <v>67</v>
      </c>
      <c r="E17" s="136">
        <v>136</v>
      </c>
      <c r="F17" s="130"/>
      <c r="G17" s="136">
        <v>136</v>
      </c>
      <c r="H17" s="129">
        <v>11.6</v>
      </c>
      <c r="I17" s="136">
        <v>15</v>
      </c>
      <c r="J17" s="130"/>
      <c r="K17" s="136">
        <v>136</v>
      </c>
      <c r="L17" s="127" t="s">
        <v>432</v>
      </c>
      <c r="M17" s="136">
        <v>15</v>
      </c>
      <c r="N17" s="159">
        <v>1.41666666666667E-3</v>
      </c>
      <c r="O17" s="1">
        <v>148</v>
      </c>
      <c r="P17" s="145"/>
      <c r="Q17" s="128">
        <v>269</v>
      </c>
      <c r="R17" s="136">
        <v>15</v>
      </c>
      <c r="S17" s="129">
        <v>55.4</v>
      </c>
      <c r="T17" s="136">
        <v>136</v>
      </c>
      <c r="U17" s="130"/>
      <c r="V17" s="136">
        <v>136</v>
      </c>
      <c r="W17" s="130"/>
      <c r="X17" s="136">
        <v>136</v>
      </c>
      <c r="Y17" s="129">
        <v>13.8</v>
      </c>
      <c r="Z17" s="136">
        <v>136</v>
      </c>
      <c r="AA17" s="159">
        <v>1.27083333333333E-3</v>
      </c>
      <c r="AB17" s="136">
        <v>136</v>
      </c>
      <c r="AC17" s="159">
        <v>1.2083333333333299E-3</v>
      </c>
      <c r="AD17">
        <v>148</v>
      </c>
    </row>
    <row r="18" spans="1:30" ht="19.5" customHeight="1" x14ac:dyDescent="0.25">
      <c r="A18" s="128">
        <v>135</v>
      </c>
      <c r="B18" s="128">
        <v>305</v>
      </c>
      <c r="C18" s="136">
        <v>16</v>
      </c>
      <c r="D18" s="129">
        <v>66.7</v>
      </c>
      <c r="E18" s="136">
        <v>135</v>
      </c>
      <c r="F18" s="129">
        <v>4.4000000000000004</v>
      </c>
      <c r="G18" s="136">
        <v>135</v>
      </c>
      <c r="H18" s="129"/>
      <c r="I18" s="136">
        <v>16</v>
      </c>
      <c r="J18" s="129">
        <v>11.6</v>
      </c>
      <c r="K18" s="136">
        <v>135</v>
      </c>
      <c r="L18" s="127" t="s">
        <v>430</v>
      </c>
      <c r="M18" s="136">
        <v>16</v>
      </c>
      <c r="N18" s="159">
        <v>1.41782407407408E-3</v>
      </c>
      <c r="O18" s="1">
        <v>148</v>
      </c>
      <c r="P18" s="145"/>
      <c r="Q18" s="128">
        <v>273</v>
      </c>
      <c r="R18" s="136">
        <v>16</v>
      </c>
      <c r="S18" s="129">
        <v>55.1</v>
      </c>
      <c r="T18" s="136">
        <v>135</v>
      </c>
      <c r="U18" s="130"/>
      <c r="V18" s="136">
        <v>135</v>
      </c>
      <c r="W18" s="129">
        <v>8.6999999999999993</v>
      </c>
      <c r="X18" s="136">
        <v>135</v>
      </c>
      <c r="Y18" s="130"/>
      <c r="Z18" s="136">
        <v>135</v>
      </c>
      <c r="AA18" s="159">
        <v>1.27662037037037E-3</v>
      </c>
      <c r="AB18" s="136">
        <v>135</v>
      </c>
      <c r="AC18" s="159">
        <v>1.2094907407407399E-3</v>
      </c>
      <c r="AD18">
        <v>148</v>
      </c>
    </row>
    <row r="19" spans="1:30" ht="19.5" customHeight="1" x14ac:dyDescent="0.25">
      <c r="A19" s="128">
        <v>134</v>
      </c>
      <c r="B19" s="128">
        <v>310</v>
      </c>
      <c r="C19" s="136">
        <v>17</v>
      </c>
      <c r="D19" s="129">
        <v>66.400000000000006</v>
      </c>
      <c r="E19" s="136">
        <v>134</v>
      </c>
      <c r="F19" s="130"/>
      <c r="G19" s="136">
        <v>134</v>
      </c>
      <c r="H19" s="129"/>
      <c r="I19" s="136">
        <v>17</v>
      </c>
      <c r="J19" s="130"/>
      <c r="K19" s="136">
        <v>134</v>
      </c>
      <c r="L19" s="127" t="s">
        <v>429</v>
      </c>
      <c r="M19" s="136">
        <v>17</v>
      </c>
      <c r="N19" s="159">
        <v>1.4189814814814801E-3</v>
      </c>
      <c r="O19" s="1">
        <v>148</v>
      </c>
      <c r="P19" s="145"/>
      <c r="Q19" s="128">
        <v>277</v>
      </c>
      <c r="R19" s="136">
        <v>17</v>
      </c>
      <c r="S19" s="129">
        <v>54.8</v>
      </c>
      <c r="T19" s="136">
        <v>134</v>
      </c>
      <c r="U19" s="130"/>
      <c r="V19" s="136">
        <v>134</v>
      </c>
      <c r="W19" s="130"/>
      <c r="X19" s="136">
        <v>134</v>
      </c>
      <c r="Y19" s="129">
        <v>13.9</v>
      </c>
      <c r="Z19" s="136">
        <v>134</v>
      </c>
      <c r="AA19" s="159">
        <v>1.2824074074074001E-3</v>
      </c>
      <c r="AB19" s="136">
        <v>134</v>
      </c>
      <c r="AC19" s="159">
        <v>1.2106481481481499E-3</v>
      </c>
      <c r="AD19">
        <v>148</v>
      </c>
    </row>
    <row r="20" spans="1:30" ht="19.5" customHeight="1" x14ac:dyDescent="0.25">
      <c r="A20" s="128">
        <v>133</v>
      </c>
      <c r="B20" s="128">
        <v>315</v>
      </c>
      <c r="C20" s="136">
        <v>18</v>
      </c>
      <c r="D20" s="130" t="s">
        <v>206</v>
      </c>
      <c r="E20" s="136">
        <v>133</v>
      </c>
      <c r="F20" s="130"/>
      <c r="G20" s="136">
        <v>133</v>
      </c>
      <c r="H20" s="129">
        <v>11.5</v>
      </c>
      <c r="I20" s="136">
        <v>18</v>
      </c>
      <c r="J20" s="130"/>
      <c r="K20" s="136">
        <v>133</v>
      </c>
      <c r="L20" s="127" t="s">
        <v>427</v>
      </c>
      <c r="M20" s="136">
        <v>18</v>
      </c>
      <c r="N20" s="159">
        <v>1.4201388888888901E-3</v>
      </c>
      <c r="O20" s="1">
        <v>148</v>
      </c>
      <c r="P20" s="145"/>
      <c r="Q20" s="128">
        <v>281</v>
      </c>
      <c r="R20" s="136">
        <v>18</v>
      </c>
      <c r="S20" s="129">
        <v>54.5</v>
      </c>
      <c r="T20" s="136">
        <v>133</v>
      </c>
      <c r="U20" s="129">
        <v>4.7</v>
      </c>
      <c r="V20" s="136">
        <v>133</v>
      </c>
      <c r="W20" s="130"/>
      <c r="X20" s="136">
        <v>133</v>
      </c>
      <c r="Y20" s="130"/>
      <c r="Z20" s="136">
        <v>133</v>
      </c>
      <c r="AA20" s="159">
        <v>1.2881944444444399E-3</v>
      </c>
      <c r="AB20" s="136">
        <v>133</v>
      </c>
      <c r="AC20" s="159">
        <v>1.2118055555555599E-3</v>
      </c>
      <c r="AD20">
        <v>148</v>
      </c>
    </row>
    <row r="21" spans="1:30" ht="19.5" customHeight="1" x14ac:dyDescent="0.25">
      <c r="A21" s="128">
        <v>132</v>
      </c>
      <c r="B21" s="128">
        <v>320</v>
      </c>
      <c r="C21" s="136">
        <v>19</v>
      </c>
      <c r="D21" s="129">
        <v>65.8</v>
      </c>
      <c r="E21" s="136">
        <v>132</v>
      </c>
      <c r="F21" s="130"/>
      <c r="G21" s="136">
        <v>132</v>
      </c>
      <c r="H21" s="129"/>
      <c r="I21" s="136">
        <v>19</v>
      </c>
      <c r="J21" s="129">
        <v>11.7</v>
      </c>
      <c r="K21" s="136">
        <v>132</v>
      </c>
      <c r="L21" s="127" t="s">
        <v>425</v>
      </c>
      <c r="M21" s="136">
        <v>19</v>
      </c>
      <c r="N21" s="159">
        <v>1.4212962962963001E-3</v>
      </c>
      <c r="O21" s="1">
        <v>148</v>
      </c>
      <c r="P21" s="145"/>
      <c r="Q21" s="128">
        <v>285</v>
      </c>
      <c r="R21" s="136">
        <v>19</v>
      </c>
      <c r="S21" s="129">
        <v>54.2</v>
      </c>
      <c r="T21" s="136">
        <v>132</v>
      </c>
      <c r="U21" s="130"/>
      <c r="V21" s="136">
        <v>132</v>
      </c>
      <c r="W21" s="129">
        <v>8.8000000000000007</v>
      </c>
      <c r="X21" s="136">
        <v>132</v>
      </c>
      <c r="Y21" s="128">
        <v>14</v>
      </c>
      <c r="Z21" s="136">
        <v>132</v>
      </c>
      <c r="AA21" s="159">
        <v>1.2939814814814799E-3</v>
      </c>
      <c r="AB21" s="136">
        <v>132</v>
      </c>
      <c r="AC21" s="159">
        <v>1.2129629629629628E-3</v>
      </c>
      <c r="AD21">
        <v>146</v>
      </c>
    </row>
    <row r="22" spans="1:30" ht="19.5" customHeight="1" x14ac:dyDescent="0.25">
      <c r="A22" s="128">
        <v>131</v>
      </c>
      <c r="B22" s="128">
        <v>325</v>
      </c>
      <c r="C22" s="136">
        <v>20</v>
      </c>
      <c r="D22" s="129">
        <v>65.5</v>
      </c>
      <c r="E22" s="136">
        <v>131</v>
      </c>
      <c r="F22" s="130"/>
      <c r="G22" s="136">
        <v>131</v>
      </c>
      <c r="H22" s="129"/>
      <c r="I22" s="136">
        <v>20</v>
      </c>
      <c r="J22" s="130"/>
      <c r="K22" s="136">
        <v>131</v>
      </c>
      <c r="L22" s="127" t="s">
        <v>423</v>
      </c>
      <c r="M22" s="136">
        <v>20</v>
      </c>
      <c r="N22" s="159">
        <v>1.4224537037037101E-3</v>
      </c>
      <c r="O22" s="1">
        <v>148</v>
      </c>
      <c r="P22" s="145"/>
      <c r="Q22" s="128">
        <v>289</v>
      </c>
      <c r="R22" s="136">
        <v>20</v>
      </c>
      <c r="S22" s="129">
        <v>53.9</v>
      </c>
      <c r="T22" s="136">
        <v>131</v>
      </c>
      <c r="U22" s="130"/>
      <c r="V22" s="136">
        <v>131</v>
      </c>
      <c r="W22" s="130"/>
      <c r="X22" s="136">
        <v>131</v>
      </c>
      <c r="Y22" s="130"/>
      <c r="Z22" s="136">
        <v>131</v>
      </c>
      <c r="AA22" s="159">
        <v>1.29976851851851E-3</v>
      </c>
      <c r="AB22" s="136">
        <v>131</v>
      </c>
      <c r="AC22" s="159">
        <v>1.21412037037037E-3</v>
      </c>
      <c r="AD22">
        <v>146</v>
      </c>
    </row>
    <row r="23" spans="1:30" ht="19.5" customHeight="1" x14ac:dyDescent="0.25">
      <c r="A23" s="128">
        <v>130</v>
      </c>
      <c r="B23" s="128">
        <v>330</v>
      </c>
      <c r="C23" s="136">
        <v>21</v>
      </c>
      <c r="D23" s="129">
        <v>65.2</v>
      </c>
      <c r="E23" s="136">
        <v>130</v>
      </c>
      <c r="F23" s="129">
        <v>4.5</v>
      </c>
      <c r="G23" s="136">
        <v>130</v>
      </c>
      <c r="H23" s="129">
        <v>11.4</v>
      </c>
      <c r="I23" s="136">
        <v>21</v>
      </c>
      <c r="J23" s="130"/>
      <c r="K23" s="136">
        <v>130</v>
      </c>
      <c r="L23" s="127" t="s">
        <v>422</v>
      </c>
      <c r="M23" s="136">
        <v>21</v>
      </c>
      <c r="N23" s="159">
        <v>1.4236111111111201E-3</v>
      </c>
      <c r="O23" s="1">
        <v>148</v>
      </c>
      <c r="P23" s="145"/>
      <c r="Q23" s="128">
        <v>293</v>
      </c>
      <c r="R23" s="136">
        <v>21</v>
      </c>
      <c r="S23" s="129">
        <v>53.6</v>
      </c>
      <c r="T23" s="136">
        <v>130</v>
      </c>
      <c r="U23" s="130"/>
      <c r="V23" s="136">
        <v>130</v>
      </c>
      <c r="W23" s="130"/>
      <c r="X23" s="136">
        <v>130</v>
      </c>
      <c r="Y23" s="129">
        <v>14.1</v>
      </c>
      <c r="Z23" s="136">
        <v>130</v>
      </c>
      <c r="AA23" s="159">
        <v>1.30555555555555E-3</v>
      </c>
      <c r="AB23" s="136">
        <v>130</v>
      </c>
      <c r="AC23" s="159">
        <v>1.21527777777778E-3</v>
      </c>
      <c r="AD23">
        <v>146</v>
      </c>
    </row>
    <row r="24" spans="1:30" ht="19.5" customHeight="1" x14ac:dyDescent="0.25">
      <c r="A24" s="128">
        <v>129</v>
      </c>
      <c r="B24" s="128">
        <v>335</v>
      </c>
      <c r="C24" s="136">
        <v>22</v>
      </c>
      <c r="D24" s="129">
        <v>64.900000000000006</v>
      </c>
      <c r="E24" s="136">
        <v>129</v>
      </c>
      <c r="F24" s="130"/>
      <c r="G24" s="136">
        <v>129</v>
      </c>
      <c r="H24" s="129"/>
      <c r="I24" s="136">
        <v>22</v>
      </c>
      <c r="J24" s="129">
        <v>11.8</v>
      </c>
      <c r="K24" s="136">
        <v>129</v>
      </c>
      <c r="L24" s="127" t="s">
        <v>420</v>
      </c>
      <c r="M24" s="136">
        <v>22</v>
      </c>
      <c r="N24" s="159">
        <v>1.4247685185185201E-3</v>
      </c>
      <c r="O24" s="1">
        <v>148</v>
      </c>
      <c r="P24" s="145"/>
      <c r="Q24" s="128">
        <v>297</v>
      </c>
      <c r="R24" s="136">
        <v>22</v>
      </c>
      <c r="S24" s="129">
        <v>53.3</v>
      </c>
      <c r="T24" s="136">
        <v>129</v>
      </c>
      <c r="U24" s="130"/>
      <c r="V24" s="136">
        <v>129</v>
      </c>
      <c r="W24" s="129">
        <v>8.9</v>
      </c>
      <c r="X24" s="136">
        <v>129</v>
      </c>
      <c r="Y24" s="130"/>
      <c r="Z24" s="136">
        <v>129</v>
      </c>
      <c r="AA24" s="159">
        <v>1.3113425925925901E-3</v>
      </c>
      <c r="AB24" s="136">
        <v>129</v>
      </c>
      <c r="AC24" s="159">
        <v>1.21643518518518E-3</v>
      </c>
      <c r="AD24">
        <v>146</v>
      </c>
    </row>
    <row r="25" spans="1:30" ht="19.5" customHeight="1" x14ac:dyDescent="0.25">
      <c r="A25" s="128">
        <v>128</v>
      </c>
      <c r="B25" s="128">
        <v>340</v>
      </c>
      <c r="C25" s="136">
        <v>23</v>
      </c>
      <c r="D25" s="129">
        <v>64.599999999999994</v>
      </c>
      <c r="E25" s="136">
        <v>128</v>
      </c>
      <c r="F25" s="130"/>
      <c r="G25" s="136">
        <v>128</v>
      </c>
      <c r="H25" s="129"/>
      <c r="I25" s="136">
        <v>23</v>
      </c>
      <c r="J25" s="130"/>
      <c r="K25" s="136">
        <v>128</v>
      </c>
      <c r="L25" s="127" t="s">
        <v>418</v>
      </c>
      <c r="M25" s="136">
        <v>23</v>
      </c>
      <c r="N25" s="159">
        <v>1.4259259259259301E-3</v>
      </c>
      <c r="O25" s="1">
        <v>147</v>
      </c>
      <c r="P25" s="145"/>
      <c r="Q25" s="128">
        <v>301</v>
      </c>
      <c r="R25" s="136">
        <v>23</v>
      </c>
      <c r="S25" s="129">
        <v>53</v>
      </c>
      <c r="T25" s="136">
        <v>128</v>
      </c>
      <c r="U25" s="130"/>
      <c r="V25" s="136">
        <v>128</v>
      </c>
      <c r="W25" s="130"/>
      <c r="X25" s="136">
        <v>128</v>
      </c>
      <c r="Y25" s="129">
        <v>14.2</v>
      </c>
      <c r="Z25" s="136">
        <v>128</v>
      </c>
      <c r="AA25" s="159">
        <v>1.3171296296296199E-3</v>
      </c>
      <c r="AB25" s="136">
        <v>128</v>
      </c>
      <c r="AC25" s="159">
        <v>1.21759259259259E-3</v>
      </c>
      <c r="AD25">
        <v>146</v>
      </c>
    </row>
    <row r="26" spans="1:30" ht="19.5" customHeight="1" x14ac:dyDescent="0.25">
      <c r="A26" s="128">
        <v>127</v>
      </c>
      <c r="B26" s="128">
        <v>345</v>
      </c>
      <c r="C26" s="136">
        <v>24</v>
      </c>
      <c r="D26" s="129">
        <v>64.3</v>
      </c>
      <c r="E26" s="136">
        <v>127</v>
      </c>
      <c r="F26" s="130"/>
      <c r="G26" s="136">
        <v>127</v>
      </c>
      <c r="H26" s="129">
        <v>11.3</v>
      </c>
      <c r="I26" s="136">
        <v>24</v>
      </c>
      <c r="J26" s="130"/>
      <c r="K26" s="136">
        <v>127</v>
      </c>
      <c r="L26" s="127">
        <v>2.5648148148148149E-3</v>
      </c>
      <c r="M26" s="136">
        <v>24</v>
      </c>
      <c r="N26" s="159">
        <v>1.4270833333333401E-3</v>
      </c>
      <c r="O26" s="1">
        <v>147</v>
      </c>
      <c r="P26" s="145"/>
      <c r="Q26" s="128">
        <v>305</v>
      </c>
      <c r="R26" s="136">
        <v>24</v>
      </c>
      <c r="S26" s="129">
        <v>52.7</v>
      </c>
      <c r="T26" s="136">
        <v>127</v>
      </c>
      <c r="U26" s="129">
        <v>4.8</v>
      </c>
      <c r="V26" s="136">
        <v>127</v>
      </c>
      <c r="W26" s="130"/>
      <c r="X26" s="136">
        <v>127</v>
      </c>
      <c r="Y26" s="130"/>
      <c r="Z26" s="136">
        <v>127</v>
      </c>
      <c r="AA26" s="159">
        <v>1.32291666666666E-3</v>
      </c>
      <c r="AB26" s="136">
        <v>127</v>
      </c>
      <c r="AC26" s="159">
        <v>1.21875E-3</v>
      </c>
      <c r="AD26">
        <v>145</v>
      </c>
    </row>
    <row r="27" spans="1:30" ht="19.5" customHeight="1" x14ac:dyDescent="0.25">
      <c r="A27" s="128">
        <v>126</v>
      </c>
      <c r="B27" s="128">
        <v>349</v>
      </c>
      <c r="C27" s="136">
        <v>25</v>
      </c>
      <c r="D27" s="129">
        <v>64</v>
      </c>
      <c r="E27" s="136">
        <v>126</v>
      </c>
      <c r="F27" s="130"/>
      <c r="G27" s="136">
        <v>126</v>
      </c>
      <c r="H27" s="129"/>
      <c r="I27" s="136">
        <v>25</v>
      </c>
      <c r="J27" s="129">
        <v>11.9</v>
      </c>
      <c r="K27" s="136">
        <v>126</v>
      </c>
      <c r="L27" s="127" t="s">
        <v>416</v>
      </c>
      <c r="M27" s="136">
        <v>25</v>
      </c>
      <c r="N27" s="159">
        <v>1.4282407407407501E-3</v>
      </c>
      <c r="O27" s="1">
        <v>147</v>
      </c>
      <c r="P27" s="145"/>
      <c r="Q27" s="128">
        <v>309</v>
      </c>
      <c r="R27" s="136">
        <v>25</v>
      </c>
      <c r="S27" s="129">
        <v>52.4</v>
      </c>
      <c r="T27" s="136">
        <v>126</v>
      </c>
      <c r="U27" s="130"/>
      <c r="V27" s="136">
        <v>126</v>
      </c>
      <c r="W27" s="129">
        <v>9</v>
      </c>
      <c r="X27" s="136">
        <v>126</v>
      </c>
      <c r="Y27" s="129">
        <v>14.3</v>
      </c>
      <c r="Z27" s="136">
        <v>126</v>
      </c>
      <c r="AA27" s="159">
        <v>1.3287037037037E-3</v>
      </c>
      <c r="AB27" s="136">
        <v>126</v>
      </c>
      <c r="AC27" s="159">
        <v>1.21990740740741E-3</v>
      </c>
      <c r="AD27">
        <v>145</v>
      </c>
    </row>
    <row r="28" spans="1:30" ht="19.5" customHeight="1" x14ac:dyDescent="0.25">
      <c r="A28" s="128">
        <v>125</v>
      </c>
      <c r="B28" s="128">
        <v>353</v>
      </c>
      <c r="C28" s="136">
        <v>26</v>
      </c>
      <c r="D28" s="129">
        <v>63.7</v>
      </c>
      <c r="E28" s="136">
        <v>125</v>
      </c>
      <c r="F28" s="129">
        <v>4.5999999999999996</v>
      </c>
      <c r="G28" s="136">
        <v>125</v>
      </c>
      <c r="H28" s="129"/>
      <c r="I28" s="136">
        <v>26</v>
      </c>
      <c r="J28" s="130"/>
      <c r="K28" s="136">
        <v>125</v>
      </c>
      <c r="L28" s="127" t="s">
        <v>414</v>
      </c>
      <c r="M28" s="136">
        <v>26</v>
      </c>
      <c r="N28" s="159">
        <v>1.4293981481481499E-3</v>
      </c>
      <c r="O28" s="1">
        <v>147</v>
      </c>
      <c r="P28" s="145"/>
      <c r="Q28" s="128">
        <v>313</v>
      </c>
      <c r="R28" s="136">
        <v>26</v>
      </c>
      <c r="S28" s="129">
        <v>52.1</v>
      </c>
      <c r="T28" s="136">
        <v>125</v>
      </c>
      <c r="U28" s="130"/>
      <c r="V28" s="136">
        <v>125</v>
      </c>
      <c r="W28" s="130"/>
      <c r="X28" s="136">
        <v>125</v>
      </c>
      <c r="Y28" s="130"/>
      <c r="Z28" s="136">
        <v>125</v>
      </c>
      <c r="AA28" s="159">
        <v>1.33449074074074E-3</v>
      </c>
      <c r="AB28" s="136">
        <v>125</v>
      </c>
      <c r="AC28" s="159">
        <v>1.22106481481481E-3</v>
      </c>
      <c r="AD28">
        <v>145</v>
      </c>
    </row>
    <row r="29" spans="1:30" ht="19.5" customHeight="1" x14ac:dyDescent="0.25">
      <c r="A29" s="128">
        <v>124</v>
      </c>
      <c r="B29" s="128">
        <v>357</v>
      </c>
      <c r="C29" s="136">
        <v>27</v>
      </c>
      <c r="D29" s="129">
        <v>63.4</v>
      </c>
      <c r="E29" s="136">
        <v>124</v>
      </c>
      <c r="F29" s="130"/>
      <c r="G29" s="136">
        <v>124</v>
      </c>
      <c r="H29" s="129">
        <v>11.2</v>
      </c>
      <c r="I29" s="136">
        <v>27</v>
      </c>
      <c r="J29" s="130"/>
      <c r="K29" s="136">
        <v>124</v>
      </c>
      <c r="L29" s="127" t="s">
        <v>412</v>
      </c>
      <c r="M29" s="136">
        <v>27</v>
      </c>
      <c r="N29" s="159">
        <v>1.4305555555555599E-3</v>
      </c>
      <c r="O29" s="1">
        <v>147</v>
      </c>
      <c r="P29" s="145"/>
      <c r="Q29" s="128">
        <v>317</v>
      </c>
      <c r="R29" s="136">
        <v>27</v>
      </c>
      <c r="S29" s="129">
        <v>51.8</v>
      </c>
      <c r="T29" s="136">
        <v>124</v>
      </c>
      <c r="U29" s="130"/>
      <c r="V29" s="136">
        <v>124</v>
      </c>
      <c r="W29" s="130"/>
      <c r="X29" s="136">
        <v>124</v>
      </c>
      <c r="Y29" s="129">
        <v>14.4</v>
      </c>
      <c r="Z29" s="136">
        <v>124</v>
      </c>
      <c r="AA29" s="159">
        <v>1.3402777777777701E-3</v>
      </c>
      <c r="AB29" s="136">
        <v>124</v>
      </c>
      <c r="AC29" s="159">
        <v>1.22222222222222E-3</v>
      </c>
      <c r="AD29">
        <v>145</v>
      </c>
    </row>
    <row r="30" spans="1:30" ht="19.5" customHeight="1" x14ac:dyDescent="0.25">
      <c r="A30" s="128">
        <v>123</v>
      </c>
      <c r="B30" s="128">
        <v>361</v>
      </c>
      <c r="C30" s="136">
        <v>28</v>
      </c>
      <c r="D30" s="129">
        <v>63.1</v>
      </c>
      <c r="E30" s="136">
        <v>123</v>
      </c>
      <c r="F30" s="130"/>
      <c r="G30" s="136">
        <v>123</v>
      </c>
      <c r="H30" s="130"/>
      <c r="I30" s="136">
        <v>28</v>
      </c>
      <c r="J30" s="129">
        <v>12</v>
      </c>
      <c r="K30" s="136">
        <v>123</v>
      </c>
      <c r="L30" s="127" t="s">
        <v>410</v>
      </c>
      <c r="M30" s="136">
        <v>28</v>
      </c>
      <c r="N30" s="159">
        <v>1.4317129629629699E-3</v>
      </c>
      <c r="O30" s="1">
        <v>147</v>
      </c>
      <c r="P30" s="145"/>
      <c r="Q30" s="128">
        <v>321</v>
      </c>
      <c r="R30" s="136">
        <v>28</v>
      </c>
      <c r="S30" s="129">
        <v>51.5</v>
      </c>
      <c r="T30" s="136">
        <v>123</v>
      </c>
      <c r="U30" s="130"/>
      <c r="V30" s="136">
        <v>123</v>
      </c>
      <c r="W30" s="129">
        <v>9.1</v>
      </c>
      <c r="X30" s="136">
        <v>123</v>
      </c>
      <c r="Y30" s="130"/>
      <c r="Z30" s="136">
        <v>123</v>
      </c>
      <c r="AA30" s="159">
        <v>1.3460648148148099E-3</v>
      </c>
      <c r="AB30" s="136">
        <v>123</v>
      </c>
      <c r="AC30" s="159">
        <v>1.22337962962963E-3</v>
      </c>
      <c r="AD30">
        <v>145</v>
      </c>
    </row>
    <row r="31" spans="1:30" ht="19.5" customHeight="1" x14ac:dyDescent="0.25">
      <c r="A31" s="128">
        <v>122</v>
      </c>
      <c r="B31" s="128">
        <v>365</v>
      </c>
      <c r="C31" s="136">
        <v>29</v>
      </c>
      <c r="D31" s="129">
        <v>62.8</v>
      </c>
      <c r="E31" s="136">
        <v>122</v>
      </c>
      <c r="F31" s="130"/>
      <c r="G31" s="136">
        <v>122</v>
      </c>
      <c r="H31" s="130"/>
      <c r="I31" s="136">
        <v>29</v>
      </c>
      <c r="J31" s="130"/>
      <c r="K31" s="136">
        <v>122</v>
      </c>
      <c r="L31" s="127" t="s">
        <v>408</v>
      </c>
      <c r="M31" s="136">
        <v>29</v>
      </c>
      <c r="N31" s="159">
        <v>1.4328703703703799E-3</v>
      </c>
      <c r="O31" s="1">
        <v>147</v>
      </c>
      <c r="P31" s="145"/>
      <c r="Q31" s="128">
        <v>325</v>
      </c>
      <c r="R31" s="136">
        <v>29</v>
      </c>
      <c r="S31" s="129">
        <v>51.2</v>
      </c>
      <c r="T31" s="136">
        <v>122</v>
      </c>
      <c r="U31" s="130"/>
      <c r="V31" s="136">
        <v>122</v>
      </c>
      <c r="W31" s="130"/>
      <c r="X31" s="136">
        <v>122</v>
      </c>
      <c r="Y31" s="129">
        <v>14.5</v>
      </c>
      <c r="Z31" s="136">
        <v>122</v>
      </c>
      <c r="AA31" s="159">
        <v>1.35185185185184E-3</v>
      </c>
      <c r="AB31" s="136">
        <v>122</v>
      </c>
      <c r="AC31" s="159">
        <v>1.22453703703704E-3</v>
      </c>
      <c r="AD31">
        <v>144</v>
      </c>
    </row>
    <row r="32" spans="1:30" ht="19.5" customHeight="1" x14ac:dyDescent="0.25">
      <c r="A32" s="128">
        <v>121</v>
      </c>
      <c r="B32" s="128">
        <v>369</v>
      </c>
      <c r="C32" s="136">
        <v>30</v>
      </c>
      <c r="D32" s="129">
        <v>62.5</v>
      </c>
      <c r="E32" s="136">
        <v>121</v>
      </c>
      <c r="F32" s="130"/>
      <c r="G32" s="136">
        <v>121</v>
      </c>
      <c r="H32" s="129">
        <v>11.1</v>
      </c>
      <c r="I32" s="136">
        <v>30</v>
      </c>
      <c r="J32" s="130"/>
      <c r="K32" s="136">
        <v>121</v>
      </c>
      <c r="L32" s="127" t="s">
        <v>406</v>
      </c>
      <c r="M32" s="136">
        <v>30</v>
      </c>
      <c r="N32" s="159">
        <v>1.4340277777777799E-3</v>
      </c>
      <c r="O32" s="1">
        <v>147</v>
      </c>
      <c r="P32" s="145"/>
      <c r="Q32" s="128">
        <v>329</v>
      </c>
      <c r="R32" s="136">
        <v>30</v>
      </c>
      <c r="S32" s="129">
        <v>50.9</v>
      </c>
      <c r="T32" s="136">
        <v>121</v>
      </c>
      <c r="U32" s="129">
        <v>4.9000000000000004</v>
      </c>
      <c r="V32" s="136">
        <v>121</v>
      </c>
      <c r="W32" s="130"/>
      <c r="X32" s="136">
        <v>121</v>
      </c>
      <c r="Y32" s="130"/>
      <c r="Z32" s="136">
        <v>121</v>
      </c>
      <c r="AA32" s="159">
        <v>1.35763888888888E-3</v>
      </c>
      <c r="AB32" s="136">
        <v>121</v>
      </c>
      <c r="AC32" s="159">
        <v>1.2256944444444401E-3</v>
      </c>
      <c r="AD32">
        <v>144</v>
      </c>
    </row>
    <row r="33" spans="1:30" ht="19.5" customHeight="1" x14ac:dyDescent="0.25">
      <c r="A33" s="128">
        <v>120</v>
      </c>
      <c r="B33" s="128">
        <v>373</v>
      </c>
      <c r="C33" s="136">
        <v>31</v>
      </c>
      <c r="D33" s="129">
        <v>62.2</v>
      </c>
      <c r="E33" s="136">
        <v>120</v>
      </c>
      <c r="F33" s="129">
        <v>4.7</v>
      </c>
      <c r="G33" s="136">
        <v>120</v>
      </c>
      <c r="H33" s="130"/>
      <c r="I33" s="136">
        <v>31</v>
      </c>
      <c r="J33" s="129">
        <v>12.1</v>
      </c>
      <c r="K33" s="136">
        <v>120</v>
      </c>
      <c r="L33" s="127" t="s">
        <v>404</v>
      </c>
      <c r="M33" s="136">
        <v>31</v>
      </c>
      <c r="N33" s="159">
        <v>1.4351851851851899E-3</v>
      </c>
      <c r="O33" s="1">
        <v>146</v>
      </c>
      <c r="P33" s="145"/>
      <c r="Q33" s="128">
        <v>333</v>
      </c>
      <c r="R33" s="136">
        <v>31</v>
      </c>
      <c r="S33" s="129">
        <v>50.6</v>
      </c>
      <c r="T33" s="136">
        <v>120</v>
      </c>
      <c r="U33" s="130"/>
      <c r="V33" s="136">
        <v>120</v>
      </c>
      <c r="W33" s="129">
        <v>9.1999999999999993</v>
      </c>
      <c r="X33" s="136">
        <v>120</v>
      </c>
      <c r="Y33" s="129">
        <v>14.6</v>
      </c>
      <c r="Z33" s="136">
        <v>120</v>
      </c>
      <c r="AA33" s="159">
        <v>1.3634259259259201E-3</v>
      </c>
      <c r="AB33" s="136">
        <v>120</v>
      </c>
      <c r="AC33" s="159">
        <v>1.2268518518518501E-3</v>
      </c>
      <c r="AD33">
        <v>144</v>
      </c>
    </row>
    <row r="34" spans="1:30" ht="18.75" x14ac:dyDescent="0.25">
      <c r="A34" s="128">
        <v>119</v>
      </c>
      <c r="B34" s="128">
        <v>377</v>
      </c>
      <c r="C34" s="136">
        <v>32</v>
      </c>
      <c r="D34" s="129">
        <v>61.9</v>
      </c>
      <c r="E34" s="136">
        <v>119</v>
      </c>
      <c r="F34" s="130"/>
      <c r="G34" s="136">
        <v>119</v>
      </c>
      <c r="H34" s="130"/>
      <c r="I34" s="136">
        <v>32</v>
      </c>
      <c r="J34" s="130"/>
      <c r="K34" s="136">
        <v>119</v>
      </c>
      <c r="L34" s="127" t="s">
        <v>402</v>
      </c>
      <c r="M34" s="136">
        <v>32</v>
      </c>
      <c r="N34" s="159">
        <v>1.4363425925925999E-3</v>
      </c>
      <c r="O34" s="1">
        <v>146</v>
      </c>
      <c r="P34" s="145"/>
      <c r="Q34" s="128">
        <v>337</v>
      </c>
      <c r="R34" s="136">
        <v>32</v>
      </c>
      <c r="S34" s="129">
        <v>50.3</v>
      </c>
      <c r="T34" s="136">
        <v>119</v>
      </c>
      <c r="U34" s="130"/>
      <c r="V34" s="136">
        <v>119</v>
      </c>
      <c r="W34" s="130"/>
      <c r="X34" s="136">
        <v>119</v>
      </c>
      <c r="Y34" s="130"/>
      <c r="Z34" s="136">
        <v>119</v>
      </c>
      <c r="AA34" s="159">
        <v>1.3692129629629601E-3</v>
      </c>
      <c r="AB34" s="136">
        <v>119</v>
      </c>
      <c r="AC34" s="159">
        <v>1.2280092592592601E-3</v>
      </c>
      <c r="AD34">
        <v>144</v>
      </c>
    </row>
    <row r="35" spans="1:30" ht="18.75" x14ac:dyDescent="0.25">
      <c r="A35" s="128">
        <v>118</v>
      </c>
      <c r="B35" s="128">
        <v>381</v>
      </c>
      <c r="C35" s="138">
        <v>33</v>
      </c>
      <c r="D35" s="129">
        <v>61.6</v>
      </c>
      <c r="E35" s="136">
        <v>118</v>
      </c>
      <c r="F35" s="130"/>
      <c r="G35" s="136">
        <v>118</v>
      </c>
      <c r="H35" s="128">
        <v>11</v>
      </c>
      <c r="I35" s="138">
        <v>33</v>
      </c>
      <c r="J35" s="130"/>
      <c r="K35" s="136">
        <v>118</v>
      </c>
      <c r="L35" s="127" t="s">
        <v>400</v>
      </c>
      <c r="M35" s="138">
        <v>33</v>
      </c>
      <c r="N35" s="159">
        <v>1.43750000000001E-3</v>
      </c>
      <c r="O35" s="1">
        <v>146</v>
      </c>
      <c r="P35" s="145"/>
      <c r="Q35" s="128">
        <v>341</v>
      </c>
      <c r="R35" s="138">
        <v>33</v>
      </c>
      <c r="S35" s="129">
        <v>50</v>
      </c>
      <c r="T35" s="136">
        <v>118</v>
      </c>
      <c r="U35" s="130"/>
      <c r="V35" s="136">
        <v>118</v>
      </c>
      <c r="W35" s="130"/>
      <c r="X35" s="136">
        <v>118</v>
      </c>
      <c r="Y35" s="130"/>
      <c r="Z35" s="136">
        <v>118</v>
      </c>
      <c r="AA35" s="159">
        <v>1.3749999999999899E-3</v>
      </c>
      <c r="AB35" s="136">
        <v>118</v>
      </c>
      <c r="AC35" s="159">
        <v>1.2291666666666701E-3</v>
      </c>
      <c r="AD35">
        <v>144</v>
      </c>
    </row>
    <row r="36" spans="1:30" ht="18.75" x14ac:dyDescent="0.25">
      <c r="A36" s="128">
        <v>117</v>
      </c>
      <c r="B36" s="128">
        <v>385</v>
      </c>
      <c r="C36" s="136">
        <v>34</v>
      </c>
      <c r="D36" s="129">
        <v>61.3</v>
      </c>
      <c r="E36" s="136">
        <v>117</v>
      </c>
      <c r="F36" s="130"/>
      <c r="G36" s="136">
        <v>117</v>
      </c>
      <c r="H36" s="130"/>
      <c r="I36" s="136">
        <v>34</v>
      </c>
      <c r="J36" s="129">
        <v>12.2</v>
      </c>
      <c r="K36" s="136">
        <v>117</v>
      </c>
      <c r="L36" s="127" t="s">
        <v>399</v>
      </c>
      <c r="M36" s="136">
        <v>34</v>
      </c>
      <c r="N36" s="159">
        <v>1.43865740740741E-3</v>
      </c>
      <c r="O36" s="1">
        <v>146</v>
      </c>
      <c r="P36" s="145"/>
      <c r="Q36" s="128">
        <v>345</v>
      </c>
      <c r="R36" s="136">
        <v>34</v>
      </c>
      <c r="S36" s="129">
        <v>49.7</v>
      </c>
      <c r="T36" s="136">
        <v>117</v>
      </c>
      <c r="U36" s="130"/>
      <c r="V36" s="136">
        <v>117</v>
      </c>
      <c r="W36" s="129">
        <v>9.3000000000000007</v>
      </c>
      <c r="X36" s="136">
        <v>117</v>
      </c>
      <c r="Y36" s="129">
        <v>14.7</v>
      </c>
      <c r="Z36" s="136">
        <v>117</v>
      </c>
      <c r="AA36" s="159">
        <v>1.38078703703703E-3</v>
      </c>
      <c r="AB36" s="136">
        <v>117</v>
      </c>
      <c r="AC36" s="159">
        <v>1.230324074074074E-3</v>
      </c>
      <c r="AD36">
        <v>143</v>
      </c>
    </row>
    <row r="37" spans="1:30" ht="18.75" x14ac:dyDescent="0.25">
      <c r="A37" s="128">
        <v>116</v>
      </c>
      <c r="B37" s="128">
        <v>389</v>
      </c>
      <c r="C37" s="136">
        <v>35</v>
      </c>
      <c r="D37" s="129">
        <v>61</v>
      </c>
      <c r="E37" s="136">
        <v>116</v>
      </c>
      <c r="F37" s="130"/>
      <c r="G37" s="136">
        <v>116</v>
      </c>
      <c r="H37" s="130"/>
      <c r="I37" s="136">
        <v>35</v>
      </c>
      <c r="J37" s="130"/>
      <c r="K37" s="136">
        <v>116</v>
      </c>
      <c r="L37" s="127" t="s">
        <v>397</v>
      </c>
      <c r="M37" s="136">
        <v>35</v>
      </c>
      <c r="N37" s="159">
        <v>1.43981481481482E-3</v>
      </c>
      <c r="O37" s="1">
        <v>146</v>
      </c>
      <c r="P37" s="145"/>
      <c r="Q37" s="128">
        <v>349</v>
      </c>
      <c r="R37" s="136">
        <v>35</v>
      </c>
      <c r="S37" s="127" t="s">
        <v>242</v>
      </c>
      <c r="T37" s="136">
        <v>116</v>
      </c>
      <c r="U37" s="130"/>
      <c r="V37" s="136">
        <v>116</v>
      </c>
      <c r="W37" s="130"/>
      <c r="X37" s="136">
        <v>116</v>
      </c>
      <c r="Y37" s="130"/>
      <c r="Z37" s="136">
        <v>116</v>
      </c>
      <c r="AA37" s="159">
        <v>1.38657407407407E-3</v>
      </c>
      <c r="AB37" s="136">
        <v>116</v>
      </c>
      <c r="AC37" s="159">
        <v>1.2314814814814801E-3</v>
      </c>
      <c r="AD37">
        <v>143</v>
      </c>
    </row>
    <row r="38" spans="1:30" ht="18.75" x14ac:dyDescent="0.25">
      <c r="A38" s="128">
        <v>115</v>
      </c>
      <c r="B38" s="128">
        <v>393</v>
      </c>
      <c r="C38" s="136">
        <v>36</v>
      </c>
      <c r="D38" s="129">
        <v>60.7</v>
      </c>
      <c r="E38" s="136">
        <v>115</v>
      </c>
      <c r="F38" s="129">
        <v>4.8</v>
      </c>
      <c r="G38" s="136">
        <v>115</v>
      </c>
      <c r="H38" s="129">
        <v>10.9</v>
      </c>
      <c r="I38" s="136">
        <v>36</v>
      </c>
      <c r="J38" s="130"/>
      <c r="K38" s="136">
        <v>115</v>
      </c>
      <c r="L38" s="127" t="s">
        <v>395</v>
      </c>
      <c r="M38" s="136">
        <v>36</v>
      </c>
      <c r="N38" s="159">
        <v>1.44097222222223E-3</v>
      </c>
      <c r="O38" s="1">
        <v>146</v>
      </c>
      <c r="P38" s="145"/>
      <c r="Q38" s="128">
        <v>353</v>
      </c>
      <c r="R38" s="136">
        <v>36</v>
      </c>
      <c r="S38" s="129">
        <v>49.1</v>
      </c>
      <c r="T38" s="136">
        <v>115</v>
      </c>
      <c r="U38" s="128">
        <v>5</v>
      </c>
      <c r="V38" s="136">
        <v>115</v>
      </c>
      <c r="W38" s="130"/>
      <c r="X38" s="136">
        <v>115</v>
      </c>
      <c r="Y38" s="130"/>
      <c r="Z38" s="136">
        <v>115</v>
      </c>
      <c r="AA38" s="159">
        <v>1.3923611111111001E-3</v>
      </c>
      <c r="AB38" s="136">
        <v>115</v>
      </c>
      <c r="AC38" s="159">
        <v>1.2326388888888901E-3</v>
      </c>
      <c r="AD38">
        <v>143</v>
      </c>
    </row>
    <row r="39" spans="1:30" ht="18.75" x14ac:dyDescent="0.25">
      <c r="A39" s="128">
        <v>114</v>
      </c>
      <c r="B39" s="128">
        <v>397</v>
      </c>
      <c r="C39" s="136">
        <v>37</v>
      </c>
      <c r="D39" s="129">
        <v>60.4</v>
      </c>
      <c r="E39" s="136">
        <v>114</v>
      </c>
      <c r="F39" s="130"/>
      <c r="G39" s="136">
        <v>114</v>
      </c>
      <c r="H39" s="130"/>
      <c r="I39" s="136">
        <v>37</v>
      </c>
      <c r="J39" s="129">
        <v>12.3</v>
      </c>
      <c r="K39" s="136">
        <v>114</v>
      </c>
      <c r="L39" s="127" t="s">
        <v>393</v>
      </c>
      <c r="M39" s="136">
        <v>37</v>
      </c>
      <c r="N39" s="159">
        <v>1.44212962962964E-3</v>
      </c>
      <c r="O39" s="1">
        <v>146</v>
      </c>
      <c r="P39" s="145"/>
      <c r="Q39" s="128">
        <v>357</v>
      </c>
      <c r="R39" s="136">
        <v>37</v>
      </c>
      <c r="S39" s="129">
        <v>48.8</v>
      </c>
      <c r="T39" s="136">
        <v>114</v>
      </c>
      <c r="U39" s="130"/>
      <c r="V39" s="136">
        <v>114</v>
      </c>
      <c r="W39" s="129">
        <v>9.4</v>
      </c>
      <c r="X39" s="136">
        <v>114</v>
      </c>
      <c r="Y39" s="129">
        <v>14.8</v>
      </c>
      <c r="Z39" s="136">
        <v>114</v>
      </c>
      <c r="AA39" s="159">
        <v>1.3981481481481399E-3</v>
      </c>
      <c r="AB39" s="136">
        <v>114</v>
      </c>
      <c r="AC39" s="159">
        <v>1.2337962962963001E-3</v>
      </c>
      <c r="AD39">
        <v>143</v>
      </c>
    </row>
    <row r="40" spans="1:30" ht="18.75" x14ac:dyDescent="0.25">
      <c r="A40" s="128">
        <v>113</v>
      </c>
      <c r="B40" s="128">
        <v>401</v>
      </c>
      <c r="C40" s="136">
        <v>38</v>
      </c>
      <c r="D40" s="129">
        <v>60.1</v>
      </c>
      <c r="E40" s="136">
        <v>113</v>
      </c>
      <c r="F40" s="130"/>
      <c r="G40" s="136">
        <v>113</v>
      </c>
      <c r="H40" s="130"/>
      <c r="I40" s="136">
        <v>38</v>
      </c>
      <c r="J40" s="130"/>
      <c r="K40" s="136">
        <v>113</v>
      </c>
      <c r="L40" s="127" t="s">
        <v>391</v>
      </c>
      <c r="M40" s="136">
        <v>38</v>
      </c>
      <c r="N40" s="159">
        <v>1.44328703703704E-3</v>
      </c>
      <c r="O40" s="1">
        <v>146</v>
      </c>
      <c r="P40" s="145"/>
      <c r="Q40" s="128">
        <v>360</v>
      </c>
      <c r="R40" s="136">
        <v>38</v>
      </c>
      <c r="S40" s="129">
        <v>48.5</v>
      </c>
      <c r="T40" s="136">
        <v>113</v>
      </c>
      <c r="U40" s="130"/>
      <c r="V40" s="136">
        <v>113</v>
      </c>
      <c r="W40" s="130"/>
      <c r="X40" s="136">
        <v>113</v>
      </c>
      <c r="Y40" s="130"/>
      <c r="Z40" s="136">
        <v>113</v>
      </c>
      <c r="AA40" s="159">
        <v>1.4039351851851799E-3</v>
      </c>
      <c r="AB40" s="136">
        <v>113</v>
      </c>
      <c r="AC40" s="159">
        <v>1.2349537037036999E-3</v>
      </c>
      <c r="AD40">
        <v>143</v>
      </c>
    </row>
    <row r="41" spans="1:30" ht="18.75" x14ac:dyDescent="0.25">
      <c r="A41" s="128">
        <v>112</v>
      </c>
      <c r="B41" s="128">
        <v>405</v>
      </c>
      <c r="C41" s="136">
        <v>39</v>
      </c>
      <c r="D41" s="129">
        <v>59.8</v>
      </c>
      <c r="E41" s="136">
        <v>112</v>
      </c>
      <c r="F41" s="130"/>
      <c r="G41" s="136">
        <v>112</v>
      </c>
      <c r="H41" s="129">
        <v>10.8</v>
      </c>
      <c r="I41" s="136">
        <v>39</v>
      </c>
      <c r="J41" s="130"/>
      <c r="K41" s="136">
        <v>112</v>
      </c>
      <c r="L41" s="127" t="s">
        <v>389</v>
      </c>
      <c r="M41" s="136">
        <v>39</v>
      </c>
      <c r="N41" s="159">
        <v>1.44444444444445E-3</v>
      </c>
      <c r="O41" s="1">
        <v>145</v>
      </c>
      <c r="P41" s="145"/>
      <c r="Q41" s="128">
        <v>363</v>
      </c>
      <c r="R41" s="136">
        <v>39</v>
      </c>
      <c r="S41" s="129">
        <v>48.2</v>
      </c>
      <c r="T41" s="136">
        <v>112</v>
      </c>
      <c r="U41" s="130"/>
      <c r="V41" s="136">
        <v>112</v>
      </c>
      <c r="W41" s="130"/>
      <c r="X41" s="136">
        <v>112</v>
      </c>
      <c r="Y41" s="130"/>
      <c r="Z41" s="136">
        <v>112</v>
      </c>
      <c r="AA41" s="159">
        <v>1.40972222222221E-3</v>
      </c>
      <c r="AB41" s="136">
        <v>112</v>
      </c>
      <c r="AC41" s="159">
        <v>1.2361111111111099E-3</v>
      </c>
      <c r="AD41">
        <v>142</v>
      </c>
    </row>
    <row r="42" spans="1:30" ht="18.75" x14ac:dyDescent="0.25">
      <c r="A42" s="128">
        <v>111</v>
      </c>
      <c r="B42" s="128">
        <v>409</v>
      </c>
      <c r="C42" s="136">
        <v>40</v>
      </c>
      <c r="D42" s="129">
        <v>59.5</v>
      </c>
      <c r="E42" s="136">
        <v>111</v>
      </c>
      <c r="F42" s="130"/>
      <c r="G42" s="136">
        <v>111</v>
      </c>
      <c r="H42" s="130"/>
      <c r="I42" s="136">
        <v>40</v>
      </c>
      <c r="J42" s="129">
        <v>12.4</v>
      </c>
      <c r="K42" s="136">
        <v>111</v>
      </c>
      <c r="L42" s="127" t="s">
        <v>387</v>
      </c>
      <c r="M42" s="136">
        <v>40</v>
      </c>
      <c r="N42" s="159">
        <v>1.44560185185186E-3</v>
      </c>
      <c r="O42" s="1">
        <v>145</v>
      </c>
      <c r="P42" s="145"/>
      <c r="Q42" s="128">
        <v>366</v>
      </c>
      <c r="R42" s="136">
        <v>40</v>
      </c>
      <c r="S42" s="129">
        <v>47.9</v>
      </c>
      <c r="T42" s="136">
        <v>111</v>
      </c>
      <c r="U42" s="130"/>
      <c r="V42" s="136">
        <v>111</v>
      </c>
      <c r="W42" s="129">
        <v>9.5</v>
      </c>
      <c r="X42" s="136">
        <v>111</v>
      </c>
      <c r="Y42" s="129">
        <v>14.9</v>
      </c>
      <c r="Z42" s="136">
        <v>111</v>
      </c>
      <c r="AA42" s="159">
        <v>1.41550925925925E-3</v>
      </c>
      <c r="AB42" s="136">
        <v>111</v>
      </c>
      <c r="AC42" s="159">
        <v>1.2372685185185199E-3</v>
      </c>
      <c r="AD42">
        <v>142</v>
      </c>
    </row>
    <row r="43" spans="1:30" ht="18.75" x14ac:dyDescent="0.25">
      <c r="A43" s="128">
        <v>110</v>
      </c>
      <c r="B43" s="128">
        <v>413</v>
      </c>
      <c r="C43" s="136">
        <v>41</v>
      </c>
      <c r="D43" s="129">
        <v>59.1</v>
      </c>
      <c r="E43" s="136">
        <v>110</v>
      </c>
      <c r="F43" s="130"/>
      <c r="G43" s="136">
        <v>110</v>
      </c>
      <c r="H43" s="130"/>
      <c r="I43" s="136">
        <v>41</v>
      </c>
      <c r="J43" s="130"/>
      <c r="K43" s="136">
        <v>110</v>
      </c>
      <c r="L43" s="127" t="s">
        <v>385</v>
      </c>
      <c r="M43" s="136">
        <v>41</v>
      </c>
      <c r="N43" s="159">
        <v>1.44675925925927E-3</v>
      </c>
      <c r="O43" s="1">
        <v>145</v>
      </c>
      <c r="P43" s="145"/>
      <c r="Q43" s="128">
        <v>369</v>
      </c>
      <c r="R43" s="136">
        <v>41</v>
      </c>
      <c r="S43" s="129">
        <v>47.6</v>
      </c>
      <c r="T43" s="136">
        <v>110</v>
      </c>
      <c r="U43" s="130"/>
      <c r="V43" s="136">
        <v>110</v>
      </c>
      <c r="W43" s="130"/>
      <c r="X43" s="136">
        <v>110</v>
      </c>
      <c r="Y43" s="130"/>
      <c r="Z43" s="136">
        <v>110</v>
      </c>
      <c r="AA43" s="159">
        <v>1.4212962962962901E-3</v>
      </c>
      <c r="AB43" s="136">
        <v>110</v>
      </c>
      <c r="AC43" s="159">
        <v>1.2384259259259299E-3</v>
      </c>
      <c r="AD43">
        <v>142</v>
      </c>
    </row>
    <row r="44" spans="1:30" ht="20.25" x14ac:dyDescent="0.25">
      <c r="A44" s="128">
        <v>109</v>
      </c>
      <c r="B44" s="128">
        <v>417</v>
      </c>
      <c r="C44" s="136">
        <v>42</v>
      </c>
      <c r="D44" s="129">
        <v>58.7</v>
      </c>
      <c r="E44" s="136">
        <v>109</v>
      </c>
      <c r="F44" s="129">
        <v>4.9000000000000004</v>
      </c>
      <c r="G44" s="136">
        <v>109</v>
      </c>
      <c r="H44" s="129">
        <v>10.7</v>
      </c>
      <c r="I44" s="136">
        <v>42</v>
      </c>
      <c r="J44" s="130"/>
      <c r="K44" s="136">
        <v>109</v>
      </c>
      <c r="L44" s="130" t="s">
        <v>384</v>
      </c>
      <c r="M44" s="136">
        <v>42</v>
      </c>
      <c r="N44" s="159">
        <v>1.44791666666668E-3</v>
      </c>
      <c r="O44" s="1">
        <v>145</v>
      </c>
      <c r="P44" s="145"/>
      <c r="Q44" s="128">
        <v>372</v>
      </c>
      <c r="R44" s="136">
        <v>42</v>
      </c>
      <c r="S44" s="129">
        <v>47.3</v>
      </c>
      <c r="T44" s="136">
        <v>109</v>
      </c>
      <c r="U44" s="129">
        <v>5.0999999999999996</v>
      </c>
      <c r="V44" s="136">
        <v>109</v>
      </c>
      <c r="W44" s="130"/>
      <c r="X44" s="136">
        <v>109</v>
      </c>
      <c r="Y44" s="130"/>
      <c r="Z44" s="136">
        <v>109</v>
      </c>
      <c r="AA44" s="159">
        <v>1.4270833333333199E-3</v>
      </c>
      <c r="AB44" s="136">
        <v>109</v>
      </c>
      <c r="AC44" s="159">
        <v>1.23958333333333E-3</v>
      </c>
      <c r="AD44">
        <v>142</v>
      </c>
    </row>
    <row r="45" spans="1:30" ht="18.75" x14ac:dyDescent="0.25">
      <c r="A45" s="128">
        <v>108</v>
      </c>
      <c r="B45" s="128">
        <v>421</v>
      </c>
      <c r="C45" s="136">
        <v>43</v>
      </c>
      <c r="D45" s="129">
        <v>58.3</v>
      </c>
      <c r="E45" s="136">
        <v>108</v>
      </c>
      <c r="F45" s="130"/>
      <c r="G45" s="136">
        <v>108</v>
      </c>
      <c r="H45" s="130"/>
      <c r="I45" s="136">
        <v>43</v>
      </c>
      <c r="J45" s="129">
        <v>12.5</v>
      </c>
      <c r="K45" s="136">
        <v>108</v>
      </c>
      <c r="L45" s="127" t="s">
        <v>382</v>
      </c>
      <c r="M45" s="136">
        <v>43</v>
      </c>
      <c r="N45" s="159">
        <v>1.4490740740740801E-3</v>
      </c>
      <c r="O45" s="1">
        <v>145</v>
      </c>
      <c r="P45" s="145"/>
      <c r="Q45" s="128">
        <v>375</v>
      </c>
      <c r="R45" s="136">
        <v>43</v>
      </c>
      <c r="S45" s="129">
        <v>47</v>
      </c>
      <c r="T45" s="136">
        <v>108</v>
      </c>
      <c r="U45" s="130"/>
      <c r="V45" s="136">
        <v>108</v>
      </c>
      <c r="W45" s="129">
        <v>9.6</v>
      </c>
      <c r="X45" s="136">
        <v>108</v>
      </c>
      <c r="Y45" s="128">
        <v>15</v>
      </c>
      <c r="Z45" s="136">
        <v>108</v>
      </c>
      <c r="AA45" s="159">
        <v>1.43287037037036E-3</v>
      </c>
      <c r="AB45" s="136">
        <v>108</v>
      </c>
      <c r="AC45" s="159">
        <v>1.24074074074074E-3</v>
      </c>
      <c r="AD45">
        <v>142</v>
      </c>
    </row>
    <row r="46" spans="1:30" ht="18.75" x14ac:dyDescent="0.25">
      <c r="A46" s="128">
        <v>107</v>
      </c>
      <c r="B46" s="128">
        <v>425</v>
      </c>
      <c r="C46" s="136">
        <v>44</v>
      </c>
      <c r="D46" s="129">
        <v>57.9</v>
      </c>
      <c r="E46" s="136">
        <v>107</v>
      </c>
      <c r="F46" s="130"/>
      <c r="G46" s="136">
        <v>107</v>
      </c>
      <c r="H46" s="130"/>
      <c r="I46" s="136">
        <v>44</v>
      </c>
      <c r="J46" s="130"/>
      <c r="K46" s="136">
        <v>107</v>
      </c>
      <c r="L46" s="127" t="s">
        <v>380</v>
      </c>
      <c r="M46" s="136">
        <v>44</v>
      </c>
      <c r="N46" s="159">
        <v>1.4502314814814901E-3</v>
      </c>
      <c r="O46" s="1">
        <v>145</v>
      </c>
      <c r="P46" s="145"/>
      <c r="Q46" s="128">
        <v>378</v>
      </c>
      <c r="R46" s="136">
        <v>44</v>
      </c>
      <c r="S46" s="129">
        <v>46.7</v>
      </c>
      <c r="T46" s="136">
        <v>107</v>
      </c>
      <c r="U46" s="130"/>
      <c r="V46" s="136">
        <v>107</v>
      </c>
      <c r="W46" s="130"/>
      <c r="X46" s="136">
        <v>107</v>
      </c>
      <c r="Y46" s="130"/>
      <c r="Z46" s="136">
        <v>107</v>
      </c>
      <c r="AA46" s="159">
        <v>1.4386574074074E-3</v>
      </c>
      <c r="AB46" s="136">
        <v>107</v>
      </c>
      <c r="AC46" s="159">
        <v>1.24189814814815E-3</v>
      </c>
      <c r="AD46">
        <v>141</v>
      </c>
    </row>
    <row r="47" spans="1:30" ht="18.75" x14ac:dyDescent="0.25">
      <c r="A47" s="128">
        <v>106</v>
      </c>
      <c r="B47" s="128">
        <v>429</v>
      </c>
      <c r="C47" s="136">
        <v>45</v>
      </c>
      <c r="D47" s="129">
        <v>57.5</v>
      </c>
      <c r="E47" s="136">
        <v>106</v>
      </c>
      <c r="F47" s="130"/>
      <c r="G47" s="136">
        <v>106</v>
      </c>
      <c r="H47" s="129">
        <v>10.6</v>
      </c>
      <c r="I47" s="136">
        <v>45</v>
      </c>
      <c r="J47" s="130"/>
      <c r="K47" s="136">
        <v>106</v>
      </c>
      <c r="L47" s="127" t="s">
        <v>378</v>
      </c>
      <c r="M47" s="136">
        <v>45</v>
      </c>
      <c r="N47" s="159">
        <v>1.4513888888889001E-3</v>
      </c>
      <c r="O47" s="1">
        <v>145</v>
      </c>
      <c r="P47" s="145"/>
      <c r="Q47" s="128">
        <v>381</v>
      </c>
      <c r="R47" s="136">
        <v>45</v>
      </c>
      <c r="S47" s="129">
        <v>46.4</v>
      </c>
      <c r="T47" s="136">
        <v>106</v>
      </c>
      <c r="U47" s="130"/>
      <c r="V47" s="136">
        <v>106</v>
      </c>
      <c r="W47" s="130"/>
      <c r="X47" s="136">
        <v>106</v>
      </c>
      <c r="Y47" s="130"/>
      <c r="Z47" s="136">
        <v>106</v>
      </c>
      <c r="AA47" s="159">
        <v>1.4444444444444301E-3</v>
      </c>
      <c r="AB47" s="136">
        <v>106</v>
      </c>
      <c r="AC47" s="159">
        <v>1.24305555555556E-3</v>
      </c>
      <c r="AD47">
        <v>141</v>
      </c>
    </row>
    <row r="48" spans="1:30" ht="18.75" x14ac:dyDescent="0.25">
      <c r="A48" s="128">
        <v>105</v>
      </c>
      <c r="B48" s="128">
        <v>433</v>
      </c>
      <c r="C48" s="136">
        <v>46</v>
      </c>
      <c r="D48" s="129">
        <v>57.1</v>
      </c>
      <c r="E48" s="136">
        <v>105</v>
      </c>
      <c r="F48" s="130"/>
      <c r="G48" s="136">
        <v>105</v>
      </c>
      <c r="H48" s="130"/>
      <c r="I48" s="136">
        <v>46</v>
      </c>
      <c r="J48" s="129">
        <v>12.6</v>
      </c>
      <c r="K48" s="136">
        <v>105</v>
      </c>
      <c r="L48" s="127" t="s">
        <v>376</v>
      </c>
      <c r="M48" s="136">
        <v>46</v>
      </c>
      <c r="N48" s="159">
        <v>1.4525462962963101E-3</v>
      </c>
      <c r="O48" s="1">
        <v>145</v>
      </c>
      <c r="P48" s="145"/>
      <c r="Q48" s="128">
        <v>384</v>
      </c>
      <c r="R48" s="136">
        <v>46</v>
      </c>
      <c r="S48" s="129">
        <v>46.1</v>
      </c>
      <c r="T48" s="136">
        <v>105</v>
      </c>
      <c r="U48" s="130"/>
      <c r="V48" s="136">
        <v>105</v>
      </c>
      <c r="W48" s="129">
        <v>9.6999999999999993</v>
      </c>
      <c r="X48" s="136">
        <v>105</v>
      </c>
      <c r="Y48" s="129">
        <v>15.1</v>
      </c>
      <c r="Z48" s="136">
        <v>105</v>
      </c>
      <c r="AA48" s="159">
        <v>1.4502314814814701E-3</v>
      </c>
      <c r="AB48" s="136">
        <v>105</v>
      </c>
      <c r="AC48" s="159">
        <v>1.24421296296296E-3</v>
      </c>
      <c r="AD48">
        <v>141</v>
      </c>
    </row>
    <row r="49" spans="1:30" ht="18.75" x14ac:dyDescent="0.25">
      <c r="A49" s="128">
        <v>104</v>
      </c>
      <c r="B49" s="128">
        <v>437</v>
      </c>
      <c r="C49" s="136">
        <v>47</v>
      </c>
      <c r="D49" s="129">
        <v>56.7</v>
      </c>
      <c r="E49" s="136">
        <v>104</v>
      </c>
      <c r="F49" s="130"/>
      <c r="G49" s="136">
        <v>104</v>
      </c>
      <c r="H49" s="130"/>
      <c r="I49" s="136">
        <v>47</v>
      </c>
      <c r="J49" s="130"/>
      <c r="K49" s="136">
        <v>104</v>
      </c>
      <c r="L49" s="127" t="s">
        <v>374</v>
      </c>
      <c r="M49" s="136">
        <v>47</v>
      </c>
      <c r="N49" s="159">
        <v>1.4537037037037101E-3</v>
      </c>
      <c r="O49" s="1">
        <v>144</v>
      </c>
      <c r="P49" s="145"/>
      <c r="Q49" s="128">
        <v>387</v>
      </c>
      <c r="R49" s="136">
        <v>47</v>
      </c>
      <c r="S49" s="129">
        <v>45.8</v>
      </c>
      <c r="T49" s="136">
        <v>104</v>
      </c>
      <c r="U49" s="130"/>
      <c r="V49" s="136">
        <v>104</v>
      </c>
      <c r="W49" s="130"/>
      <c r="X49" s="136">
        <v>104</v>
      </c>
      <c r="Y49" s="130"/>
      <c r="Z49" s="136">
        <v>104</v>
      </c>
      <c r="AA49" s="159">
        <v>1.4560185185185099E-3</v>
      </c>
      <c r="AB49" s="136">
        <v>104</v>
      </c>
      <c r="AC49" s="159">
        <v>1.24537037037037E-3</v>
      </c>
      <c r="AD49">
        <v>141</v>
      </c>
    </row>
    <row r="50" spans="1:30" ht="18.75" x14ac:dyDescent="0.25">
      <c r="A50" s="128">
        <v>103</v>
      </c>
      <c r="B50" s="128">
        <v>441</v>
      </c>
      <c r="C50" s="136">
        <v>48</v>
      </c>
      <c r="D50" s="129">
        <v>56.3</v>
      </c>
      <c r="E50" s="136">
        <v>103</v>
      </c>
      <c r="F50" s="128">
        <v>5</v>
      </c>
      <c r="G50" s="136">
        <v>103</v>
      </c>
      <c r="H50" s="129">
        <v>10.5</v>
      </c>
      <c r="I50" s="136">
        <v>48</v>
      </c>
      <c r="J50" s="130"/>
      <c r="K50" s="136">
        <v>103</v>
      </c>
      <c r="L50" s="127" t="s">
        <v>372</v>
      </c>
      <c r="M50" s="136">
        <v>48</v>
      </c>
      <c r="N50" s="159">
        <v>1.4548611111111201E-3</v>
      </c>
      <c r="O50" s="1">
        <v>144</v>
      </c>
      <c r="P50" s="145"/>
      <c r="Q50" s="128">
        <v>390</v>
      </c>
      <c r="R50" s="136">
        <v>48</v>
      </c>
      <c r="S50" s="129">
        <v>45.5</v>
      </c>
      <c r="T50" s="136">
        <v>103</v>
      </c>
      <c r="U50" s="129">
        <v>5.2</v>
      </c>
      <c r="V50" s="136">
        <v>103</v>
      </c>
      <c r="W50" s="130"/>
      <c r="X50" s="136">
        <v>103</v>
      </c>
      <c r="Y50" s="130"/>
      <c r="Z50" s="136">
        <v>103</v>
      </c>
      <c r="AA50" s="159">
        <v>1.46180555555554E-3</v>
      </c>
      <c r="AB50" s="136">
        <v>103</v>
      </c>
      <c r="AC50" s="159">
        <v>1.24652777777778E-3</v>
      </c>
      <c r="AD50">
        <v>141</v>
      </c>
    </row>
    <row r="51" spans="1:30" ht="18.75" x14ac:dyDescent="0.25">
      <c r="A51" s="128">
        <v>102</v>
      </c>
      <c r="B51" s="128">
        <v>445</v>
      </c>
      <c r="C51" s="136">
        <v>49</v>
      </c>
      <c r="D51" s="129">
        <v>55.9</v>
      </c>
      <c r="E51" s="136">
        <v>102</v>
      </c>
      <c r="F51" s="130"/>
      <c r="G51" s="136">
        <v>102</v>
      </c>
      <c r="H51" s="130"/>
      <c r="I51" s="136">
        <v>49</v>
      </c>
      <c r="J51" s="129">
        <v>12.7</v>
      </c>
      <c r="K51" s="136">
        <v>102</v>
      </c>
      <c r="L51" s="127" t="s">
        <v>370</v>
      </c>
      <c r="M51" s="136">
        <v>49</v>
      </c>
      <c r="N51" s="159">
        <v>1.4560185185185301E-3</v>
      </c>
      <c r="O51" s="1">
        <v>144</v>
      </c>
      <c r="P51" s="145"/>
      <c r="Q51" s="128">
        <v>393</v>
      </c>
      <c r="R51" s="136">
        <v>49</v>
      </c>
      <c r="S51" s="129">
        <v>45.2</v>
      </c>
      <c r="T51" s="136">
        <v>102</v>
      </c>
      <c r="U51" s="130"/>
      <c r="V51" s="136">
        <v>102</v>
      </c>
      <c r="W51" s="129">
        <v>9.8000000000000007</v>
      </c>
      <c r="X51" s="136">
        <v>102</v>
      </c>
      <c r="Y51" s="129">
        <v>15.2</v>
      </c>
      <c r="Z51" s="136">
        <v>102</v>
      </c>
      <c r="AA51" s="159">
        <v>1.46759259259258E-3</v>
      </c>
      <c r="AB51" s="136">
        <v>102</v>
      </c>
      <c r="AC51" s="159">
        <v>1.24768518518518E-3</v>
      </c>
      <c r="AD51">
        <v>140</v>
      </c>
    </row>
    <row r="52" spans="1:30" ht="18.75" x14ac:dyDescent="0.25">
      <c r="A52" s="128">
        <v>101</v>
      </c>
      <c r="B52" s="128">
        <v>449</v>
      </c>
      <c r="C52" s="136">
        <v>50</v>
      </c>
      <c r="D52" s="129">
        <v>55.5</v>
      </c>
      <c r="E52" s="136">
        <v>101</v>
      </c>
      <c r="F52" s="130"/>
      <c r="G52" s="136">
        <v>101</v>
      </c>
      <c r="H52" s="130"/>
      <c r="I52" s="136">
        <v>50</v>
      </c>
      <c r="J52" s="130"/>
      <c r="K52" s="136">
        <v>101</v>
      </c>
      <c r="L52" s="127" t="s">
        <v>369</v>
      </c>
      <c r="M52" s="136">
        <v>50</v>
      </c>
      <c r="N52" s="159">
        <v>1.4571759259259401E-3</v>
      </c>
      <c r="O52" s="1">
        <v>144</v>
      </c>
      <c r="P52" s="145"/>
      <c r="Q52" s="128">
        <v>396</v>
      </c>
      <c r="R52" s="136">
        <v>50</v>
      </c>
      <c r="S52" s="129">
        <v>44.9</v>
      </c>
      <c r="T52" s="136">
        <v>101</v>
      </c>
      <c r="U52" s="130"/>
      <c r="V52" s="136">
        <v>101</v>
      </c>
      <c r="W52" s="130"/>
      <c r="X52" s="136">
        <v>101</v>
      </c>
      <c r="Y52" s="130"/>
      <c r="Z52" s="136">
        <v>101</v>
      </c>
      <c r="AA52" s="159">
        <v>1.4733796296296201E-3</v>
      </c>
      <c r="AB52" s="136">
        <v>101</v>
      </c>
      <c r="AC52" s="159">
        <v>1.24884259259259E-3</v>
      </c>
      <c r="AD52">
        <v>140</v>
      </c>
    </row>
    <row r="53" spans="1:30" ht="18.75" x14ac:dyDescent="0.25">
      <c r="A53" s="128">
        <v>100</v>
      </c>
      <c r="B53" s="128">
        <v>453</v>
      </c>
      <c r="C53" s="136">
        <v>51</v>
      </c>
      <c r="D53" s="129">
        <v>55.1</v>
      </c>
      <c r="E53" s="136">
        <v>100</v>
      </c>
      <c r="F53" s="130"/>
      <c r="G53" s="136">
        <v>100</v>
      </c>
      <c r="H53" s="129">
        <v>10.4</v>
      </c>
      <c r="I53" s="136">
        <v>51</v>
      </c>
      <c r="J53" s="130"/>
      <c r="K53" s="136">
        <v>100</v>
      </c>
      <c r="L53" s="127" t="s">
        <v>367</v>
      </c>
      <c r="M53" s="136">
        <v>51</v>
      </c>
      <c r="N53" s="159">
        <v>1.4583333333333399E-3</v>
      </c>
      <c r="O53" s="1">
        <v>144</v>
      </c>
      <c r="P53" s="145"/>
      <c r="Q53" s="128">
        <v>399</v>
      </c>
      <c r="R53" s="136">
        <v>51</v>
      </c>
      <c r="S53" s="129">
        <v>44.6</v>
      </c>
      <c r="T53" s="136">
        <v>100</v>
      </c>
      <c r="U53" s="130"/>
      <c r="V53" s="136">
        <v>100</v>
      </c>
      <c r="W53" s="130"/>
      <c r="X53" s="136">
        <v>100</v>
      </c>
      <c r="Y53" s="130"/>
      <c r="Z53" s="136">
        <v>100</v>
      </c>
      <c r="AA53" s="159">
        <v>1.4791666666666499E-3</v>
      </c>
      <c r="AB53" s="136">
        <v>100</v>
      </c>
      <c r="AC53" s="159">
        <v>1.25E-3</v>
      </c>
      <c r="AD53">
        <v>140</v>
      </c>
    </row>
    <row r="54" spans="1:30" ht="18.75" x14ac:dyDescent="0.25">
      <c r="A54" s="128">
        <v>99</v>
      </c>
      <c r="B54" s="128">
        <v>457</v>
      </c>
      <c r="C54" s="136">
        <v>52</v>
      </c>
      <c r="D54" s="129">
        <v>54.7</v>
      </c>
      <c r="E54" s="136">
        <v>99</v>
      </c>
      <c r="F54" s="130"/>
      <c r="G54" s="136">
        <v>99</v>
      </c>
      <c r="H54" s="130"/>
      <c r="I54" s="136">
        <v>52</v>
      </c>
      <c r="J54" s="129">
        <v>12.8</v>
      </c>
      <c r="K54" s="136">
        <v>99</v>
      </c>
      <c r="L54" s="127" t="s">
        <v>365</v>
      </c>
      <c r="M54" s="136">
        <v>52</v>
      </c>
      <c r="N54" s="159">
        <v>1.4594907407407499E-3</v>
      </c>
      <c r="O54" s="1">
        <v>144</v>
      </c>
      <c r="P54" s="145"/>
      <c r="Q54" s="128">
        <v>402</v>
      </c>
      <c r="R54" s="136">
        <v>52</v>
      </c>
      <c r="S54" s="129">
        <v>44.3</v>
      </c>
      <c r="T54" s="136">
        <v>99</v>
      </c>
      <c r="U54" s="130"/>
      <c r="V54" s="136">
        <v>99</v>
      </c>
      <c r="W54" s="129">
        <v>9.9</v>
      </c>
      <c r="X54" s="136">
        <v>99</v>
      </c>
      <c r="Y54" s="129">
        <v>15.3</v>
      </c>
      <c r="Z54" s="136">
        <v>99</v>
      </c>
      <c r="AA54" s="159">
        <v>1.4849537037036899E-3</v>
      </c>
      <c r="AB54" s="136">
        <v>99</v>
      </c>
      <c r="AC54" s="159">
        <v>1.25115740740741E-3</v>
      </c>
      <c r="AD54">
        <v>140</v>
      </c>
    </row>
    <row r="55" spans="1:30" ht="18.75" x14ac:dyDescent="0.25">
      <c r="A55" s="128">
        <v>98</v>
      </c>
      <c r="B55" s="128">
        <v>460</v>
      </c>
      <c r="C55" s="136">
        <v>53</v>
      </c>
      <c r="D55" s="129">
        <v>54.3</v>
      </c>
      <c r="E55" s="136">
        <v>98</v>
      </c>
      <c r="F55" s="130"/>
      <c r="G55" s="136">
        <v>98</v>
      </c>
      <c r="H55" s="130"/>
      <c r="I55" s="136">
        <v>53</v>
      </c>
      <c r="J55" s="130"/>
      <c r="K55" s="136">
        <v>98</v>
      </c>
      <c r="L55" s="127" t="s">
        <v>363</v>
      </c>
      <c r="M55" s="136">
        <v>53</v>
      </c>
      <c r="N55" s="159">
        <v>1.4606481481481599E-3</v>
      </c>
      <c r="O55" s="1">
        <v>144</v>
      </c>
      <c r="P55" s="145"/>
      <c r="Q55" s="128">
        <v>405</v>
      </c>
      <c r="R55" s="136">
        <v>53</v>
      </c>
      <c r="S55" s="129">
        <v>44</v>
      </c>
      <c r="T55" s="136">
        <v>98</v>
      </c>
      <c r="U55" s="130"/>
      <c r="V55" s="136">
        <v>98</v>
      </c>
      <c r="W55" s="130"/>
      <c r="X55" s="136">
        <v>98</v>
      </c>
      <c r="Y55" s="130"/>
      <c r="Z55" s="136">
        <v>98</v>
      </c>
      <c r="AA55" s="159">
        <v>1.49074074074073E-3</v>
      </c>
      <c r="AB55" s="136">
        <v>98</v>
      </c>
      <c r="AC55" s="159">
        <v>1.2523148148148101E-3</v>
      </c>
      <c r="AD55">
        <v>140</v>
      </c>
    </row>
    <row r="56" spans="1:30" ht="18.75" x14ac:dyDescent="0.25">
      <c r="A56" s="128">
        <v>97</v>
      </c>
      <c r="B56" s="128">
        <v>463</v>
      </c>
      <c r="C56" s="136">
        <v>54</v>
      </c>
      <c r="D56" s="129">
        <v>53.9</v>
      </c>
      <c r="E56" s="136">
        <v>97</v>
      </c>
      <c r="F56" s="129">
        <v>5.0999999999999996</v>
      </c>
      <c r="G56" s="136">
        <v>97</v>
      </c>
      <c r="H56" s="129">
        <v>10.3</v>
      </c>
      <c r="I56" s="136">
        <v>54</v>
      </c>
      <c r="J56" s="130"/>
      <c r="K56" s="136">
        <v>97</v>
      </c>
      <c r="L56" s="127" t="s">
        <v>361</v>
      </c>
      <c r="M56" s="136">
        <v>54</v>
      </c>
      <c r="N56" s="159">
        <v>1.4618055555555699E-3</v>
      </c>
      <c r="O56" s="1">
        <v>144</v>
      </c>
      <c r="P56" s="145"/>
      <c r="Q56" s="128">
        <v>408</v>
      </c>
      <c r="R56" s="136">
        <v>54</v>
      </c>
      <c r="S56" s="129">
        <v>43.7</v>
      </c>
      <c r="T56" s="136">
        <v>97</v>
      </c>
      <c r="U56" s="129">
        <v>5.3</v>
      </c>
      <c r="V56" s="136">
        <v>97</v>
      </c>
      <c r="W56" s="130"/>
      <c r="X56" s="136">
        <v>97</v>
      </c>
      <c r="Y56" s="130"/>
      <c r="Z56" s="136">
        <v>97</v>
      </c>
      <c r="AA56" s="159">
        <v>1.49652777777777E-3</v>
      </c>
      <c r="AB56" s="136">
        <v>97</v>
      </c>
      <c r="AC56" s="159">
        <v>1.2534722222222201E-3</v>
      </c>
      <c r="AD56">
        <v>139</v>
      </c>
    </row>
    <row r="57" spans="1:30" ht="18.75" x14ac:dyDescent="0.25">
      <c r="A57" s="128">
        <v>96</v>
      </c>
      <c r="B57" s="128">
        <v>466</v>
      </c>
      <c r="C57" s="136">
        <v>55</v>
      </c>
      <c r="D57" s="129">
        <v>53.5</v>
      </c>
      <c r="E57" s="136">
        <v>96</v>
      </c>
      <c r="F57" s="130"/>
      <c r="G57" s="136">
        <v>96</v>
      </c>
      <c r="H57" s="130"/>
      <c r="I57" s="136">
        <v>55</v>
      </c>
      <c r="J57" s="129">
        <v>12.9</v>
      </c>
      <c r="K57" s="136">
        <v>96</v>
      </c>
      <c r="L57" s="127" t="s">
        <v>359</v>
      </c>
      <c r="M57" s="136">
        <v>55</v>
      </c>
      <c r="N57" s="159">
        <v>1.4629629629629699E-3</v>
      </c>
      <c r="O57" s="1">
        <v>143</v>
      </c>
      <c r="P57" s="145"/>
      <c r="Q57" s="128">
        <v>411</v>
      </c>
      <c r="R57" s="136">
        <v>55</v>
      </c>
      <c r="S57" s="129">
        <v>43.4</v>
      </c>
      <c r="T57" s="136">
        <v>96</v>
      </c>
      <c r="U57" s="130"/>
      <c r="V57" s="136">
        <v>96</v>
      </c>
      <c r="W57" s="129">
        <v>10</v>
      </c>
      <c r="X57" s="136">
        <v>96</v>
      </c>
      <c r="Y57" s="129">
        <v>15.4</v>
      </c>
      <c r="Z57" s="136">
        <v>96</v>
      </c>
      <c r="AA57" s="159">
        <v>1.5023148148148001E-3</v>
      </c>
      <c r="AB57" s="136">
        <v>96</v>
      </c>
      <c r="AC57" s="159">
        <v>1.2546296296296301E-3</v>
      </c>
      <c r="AD57">
        <v>139</v>
      </c>
    </row>
    <row r="58" spans="1:30" ht="18.75" x14ac:dyDescent="0.25">
      <c r="A58" s="128">
        <v>95</v>
      </c>
      <c r="B58" s="128">
        <v>469</v>
      </c>
      <c r="C58" s="136">
        <v>56</v>
      </c>
      <c r="D58" s="129">
        <v>53.1</v>
      </c>
      <c r="E58" s="136">
        <v>95</v>
      </c>
      <c r="F58" s="130"/>
      <c r="G58" s="136">
        <v>95</v>
      </c>
      <c r="H58" s="130"/>
      <c r="I58" s="136">
        <v>56</v>
      </c>
      <c r="J58" s="130"/>
      <c r="K58" s="136">
        <v>95</v>
      </c>
      <c r="L58" s="127" t="s">
        <v>356</v>
      </c>
      <c r="M58" s="136">
        <v>56</v>
      </c>
      <c r="N58" s="159">
        <v>1.4641203703703799E-3</v>
      </c>
      <c r="O58" s="1">
        <v>143</v>
      </c>
      <c r="P58" s="145"/>
      <c r="Q58" s="128">
        <v>413</v>
      </c>
      <c r="R58" s="136">
        <v>56</v>
      </c>
      <c r="S58" s="129">
        <v>43.1</v>
      </c>
      <c r="T58" s="136">
        <v>95</v>
      </c>
      <c r="U58" s="130"/>
      <c r="V58" s="136">
        <v>95</v>
      </c>
      <c r="W58" s="130"/>
      <c r="X58" s="136">
        <v>95</v>
      </c>
      <c r="Y58" s="130"/>
      <c r="Z58" s="136">
        <v>95</v>
      </c>
      <c r="AA58" s="159">
        <v>1.5081018518518399E-3</v>
      </c>
      <c r="AB58" s="136">
        <v>95</v>
      </c>
      <c r="AC58" s="159">
        <v>1.2557870370370401E-3</v>
      </c>
      <c r="AD58">
        <v>139</v>
      </c>
    </row>
    <row r="59" spans="1:30" ht="18.75" x14ac:dyDescent="0.25">
      <c r="A59" s="128">
        <v>94</v>
      </c>
      <c r="B59" s="128">
        <v>472</v>
      </c>
      <c r="C59" s="136">
        <v>57</v>
      </c>
      <c r="D59" s="129">
        <v>52.7</v>
      </c>
      <c r="E59" s="136">
        <v>94</v>
      </c>
      <c r="F59" s="130"/>
      <c r="G59" s="136">
        <v>94</v>
      </c>
      <c r="H59" s="129">
        <v>10.199999999999999</v>
      </c>
      <c r="I59" s="136">
        <v>57</v>
      </c>
      <c r="J59" s="130"/>
      <c r="K59" s="136">
        <v>94</v>
      </c>
      <c r="L59" s="127" t="s">
        <v>354</v>
      </c>
      <c r="M59" s="136">
        <v>57</v>
      </c>
      <c r="N59" s="159">
        <v>1.4652777777777899E-3</v>
      </c>
      <c r="O59" s="1">
        <v>143</v>
      </c>
      <c r="P59" s="145"/>
      <c r="Q59" s="128">
        <v>415</v>
      </c>
      <c r="R59" s="136">
        <v>57</v>
      </c>
      <c r="S59" s="129">
        <v>42.8</v>
      </c>
      <c r="T59" s="136">
        <v>94</v>
      </c>
      <c r="U59" s="130"/>
      <c r="V59" s="136">
        <v>94</v>
      </c>
      <c r="W59" s="130"/>
      <c r="X59" s="136">
        <v>94</v>
      </c>
      <c r="Y59" s="130"/>
      <c r="Z59" s="136">
        <v>94</v>
      </c>
      <c r="AA59" s="159">
        <v>1.51388888888887E-3</v>
      </c>
      <c r="AB59" s="136">
        <v>94</v>
      </c>
      <c r="AC59" s="159">
        <v>1.2569444444444401E-3</v>
      </c>
      <c r="AD59">
        <v>139</v>
      </c>
    </row>
    <row r="60" spans="1:30" ht="18.75" x14ac:dyDescent="0.25">
      <c r="A60" s="128">
        <v>93</v>
      </c>
      <c r="B60" s="128">
        <v>475</v>
      </c>
      <c r="C60" s="136">
        <v>58</v>
      </c>
      <c r="D60" s="129">
        <v>52.3</v>
      </c>
      <c r="E60" s="136">
        <v>93</v>
      </c>
      <c r="F60" s="130"/>
      <c r="G60" s="136">
        <v>93</v>
      </c>
      <c r="H60" s="130"/>
      <c r="I60" s="136">
        <v>58</v>
      </c>
      <c r="J60" s="129">
        <v>13</v>
      </c>
      <c r="K60" s="136">
        <v>93</v>
      </c>
      <c r="L60" s="127" t="s">
        <v>353</v>
      </c>
      <c r="M60" s="136">
        <v>58</v>
      </c>
      <c r="N60" s="159">
        <v>1.4664351851851999E-3</v>
      </c>
      <c r="O60" s="1">
        <v>143</v>
      </c>
      <c r="P60" s="145"/>
      <c r="Q60" s="128">
        <v>417</v>
      </c>
      <c r="R60" s="136">
        <v>58</v>
      </c>
      <c r="S60" s="129">
        <v>42.5</v>
      </c>
      <c r="T60" s="136">
        <v>93</v>
      </c>
      <c r="U60" s="130"/>
      <c r="V60" s="136">
        <v>93</v>
      </c>
      <c r="W60" s="129">
        <v>10.1</v>
      </c>
      <c r="X60" s="136">
        <v>93</v>
      </c>
      <c r="Y60" s="129">
        <v>15.5</v>
      </c>
      <c r="Z60" s="136">
        <v>93</v>
      </c>
      <c r="AA60" s="159">
        <v>1.51967592592591E-3</v>
      </c>
      <c r="AB60" s="136">
        <v>93</v>
      </c>
      <c r="AC60" s="159">
        <v>1.2581018518518501E-3</v>
      </c>
      <c r="AD60">
        <v>139</v>
      </c>
    </row>
    <row r="61" spans="1:30" ht="18.75" x14ac:dyDescent="0.25">
      <c r="A61" s="128">
        <v>92</v>
      </c>
      <c r="B61" s="128">
        <v>478</v>
      </c>
      <c r="C61" s="136">
        <v>59</v>
      </c>
      <c r="D61" s="129">
        <v>51.9</v>
      </c>
      <c r="E61" s="136">
        <v>92</v>
      </c>
      <c r="F61" s="130"/>
      <c r="G61" s="136">
        <v>92</v>
      </c>
      <c r="H61" s="130"/>
      <c r="I61" s="136">
        <v>59</v>
      </c>
      <c r="J61" s="130"/>
      <c r="K61" s="136">
        <v>92</v>
      </c>
      <c r="L61" s="127" t="s">
        <v>351</v>
      </c>
      <c r="M61" s="136">
        <v>59</v>
      </c>
      <c r="N61" s="159">
        <v>1.4675925925926E-3</v>
      </c>
      <c r="O61" s="1">
        <v>143</v>
      </c>
      <c r="P61" s="145"/>
      <c r="Q61" s="128">
        <v>419</v>
      </c>
      <c r="R61" s="136">
        <v>59</v>
      </c>
      <c r="S61" s="129">
        <v>42.2</v>
      </c>
      <c r="T61" s="136">
        <v>92</v>
      </c>
      <c r="U61" s="130"/>
      <c r="V61" s="136">
        <v>92</v>
      </c>
      <c r="W61" s="130"/>
      <c r="X61" s="136">
        <v>92</v>
      </c>
      <c r="Y61" s="130"/>
      <c r="Z61" s="136">
        <v>92</v>
      </c>
      <c r="AA61" s="159">
        <v>1.52546296296295E-3</v>
      </c>
      <c r="AB61" s="136">
        <v>92</v>
      </c>
      <c r="AC61" s="159">
        <v>1.2592592592592601E-3</v>
      </c>
      <c r="AD61">
        <v>138</v>
      </c>
    </row>
    <row r="62" spans="1:30" ht="18.75" x14ac:dyDescent="0.25">
      <c r="A62" s="128">
        <v>91</v>
      </c>
      <c r="B62" s="128">
        <v>481</v>
      </c>
      <c r="C62" s="136">
        <v>60</v>
      </c>
      <c r="D62" s="129">
        <v>51.5</v>
      </c>
      <c r="E62" s="136">
        <v>91</v>
      </c>
      <c r="F62" s="129">
        <v>5.2</v>
      </c>
      <c r="G62" s="136">
        <v>91</v>
      </c>
      <c r="H62" s="129">
        <v>10.1</v>
      </c>
      <c r="I62" s="136">
        <v>60</v>
      </c>
      <c r="J62" s="130"/>
      <c r="K62" s="136">
        <v>91</v>
      </c>
      <c r="L62" s="127" t="s">
        <v>349</v>
      </c>
      <c r="M62" s="136">
        <v>60</v>
      </c>
      <c r="N62" s="159">
        <v>1.46875000000001E-3</v>
      </c>
      <c r="O62" s="1">
        <v>143</v>
      </c>
      <c r="P62" s="145"/>
      <c r="Q62" s="128">
        <v>421</v>
      </c>
      <c r="R62" s="136">
        <v>60</v>
      </c>
      <c r="S62" s="129">
        <v>41.9</v>
      </c>
      <c r="T62" s="136">
        <v>91</v>
      </c>
      <c r="U62" s="129">
        <v>5.4</v>
      </c>
      <c r="V62" s="136">
        <v>91</v>
      </c>
      <c r="W62" s="130"/>
      <c r="X62" s="136">
        <v>91</v>
      </c>
      <c r="Y62" s="130"/>
      <c r="Z62" s="136">
        <v>91</v>
      </c>
      <c r="AA62" s="159">
        <v>1.5312499999999901E-3</v>
      </c>
      <c r="AB62" s="136">
        <v>91</v>
      </c>
      <c r="AC62" s="159">
        <v>1.2604166666666701E-3</v>
      </c>
      <c r="AD62">
        <v>138</v>
      </c>
    </row>
    <row r="63" spans="1:30" ht="18.75" x14ac:dyDescent="0.25">
      <c r="A63" s="128">
        <v>90</v>
      </c>
      <c r="B63" s="128">
        <v>484</v>
      </c>
      <c r="C63" s="136">
        <v>61</v>
      </c>
      <c r="D63" s="129">
        <v>51.1</v>
      </c>
      <c r="E63" s="136">
        <v>90</v>
      </c>
      <c r="F63" s="130"/>
      <c r="G63" s="136">
        <v>90</v>
      </c>
      <c r="H63" s="130"/>
      <c r="I63" s="136">
        <v>61</v>
      </c>
      <c r="J63" s="129">
        <v>13.1</v>
      </c>
      <c r="K63" s="136">
        <v>90</v>
      </c>
      <c r="L63" s="127" t="s">
        <v>347</v>
      </c>
      <c r="M63" s="136">
        <v>61</v>
      </c>
      <c r="N63" s="159">
        <v>1.46990740740742E-3</v>
      </c>
      <c r="O63" s="1">
        <v>143</v>
      </c>
      <c r="P63" s="145"/>
      <c r="Q63" s="128">
        <v>423</v>
      </c>
      <c r="R63" s="136">
        <v>61</v>
      </c>
      <c r="S63" s="129">
        <v>41.6</v>
      </c>
      <c r="T63" s="136">
        <v>90</v>
      </c>
      <c r="U63" s="130"/>
      <c r="V63" s="136">
        <v>90</v>
      </c>
      <c r="W63" s="129">
        <v>10.199999999999999</v>
      </c>
      <c r="X63" s="136">
        <v>90</v>
      </c>
      <c r="Y63" s="129">
        <v>15.6</v>
      </c>
      <c r="Z63" s="136">
        <v>90</v>
      </c>
      <c r="AA63" s="159">
        <v>1.5370370370370199E-3</v>
      </c>
      <c r="AB63" s="136">
        <v>90</v>
      </c>
      <c r="AC63" s="159">
        <v>1.2615740740740699E-3</v>
      </c>
      <c r="AD63">
        <v>138</v>
      </c>
    </row>
    <row r="64" spans="1:30" ht="18.75" x14ac:dyDescent="0.25">
      <c r="A64" s="128">
        <v>89</v>
      </c>
      <c r="B64" s="128">
        <v>487</v>
      </c>
      <c r="C64" s="136">
        <v>62</v>
      </c>
      <c r="D64" s="129">
        <v>50.7</v>
      </c>
      <c r="E64" s="136">
        <v>89</v>
      </c>
      <c r="F64" s="130"/>
      <c r="G64" s="136">
        <v>89</v>
      </c>
      <c r="H64" s="130"/>
      <c r="I64" s="136">
        <v>62</v>
      </c>
      <c r="J64" s="130"/>
      <c r="K64" s="136">
        <v>89</v>
      </c>
      <c r="L64" s="127" t="s">
        <v>345</v>
      </c>
      <c r="M64" s="136">
        <v>62</v>
      </c>
      <c r="N64" s="159">
        <v>1.47106481481483E-3</v>
      </c>
      <c r="O64" s="1">
        <v>143</v>
      </c>
      <c r="P64" s="145"/>
      <c r="Q64" s="128">
        <v>425</v>
      </c>
      <c r="R64" s="136">
        <v>62</v>
      </c>
      <c r="S64" s="129">
        <v>41.3</v>
      </c>
      <c r="T64" s="136">
        <v>89</v>
      </c>
      <c r="U64" s="130"/>
      <c r="V64" s="136">
        <v>89</v>
      </c>
      <c r="W64" s="130"/>
      <c r="X64" s="136">
        <v>89</v>
      </c>
      <c r="Y64" s="130"/>
      <c r="Z64" s="136">
        <v>89</v>
      </c>
      <c r="AA64" s="159">
        <v>1.54282407407406E-3</v>
      </c>
      <c r="AB64" s="136">
        <v>89</v>
      </c>
      <c r="AC64" s="159">
        <v>1.2627314814814799E-3</v>
      </c>
      <c r="AD64">
        <v>138</v>
      </c>
    </row>
    <row r="65" spans="1:30" ht="18.75" x14ac:dyDescent="0.25">
      <c r="A65" s="128">
        <v>88</v>
      </c>
      <c r="B65" s="128">
        <v>490</v>
      </c>
      <c r="C65" s="136">
        <v>63</v>
      </c>
      <c r="D65" s="129">
        <v>50.3</v>
      </c>
      <c r="E65" s="136">
        <v>88</v>
      </c>
      <c r="F65" s="130"/>
      <c r="G65" s="136">
        <v>88</v>
      </c>
      <c r="H65" s="129">
        <v>10</v>
      </c>
      <c r="I65" s="136">
        <v>63</v>
      </c>
      <c r="J65" s="130"/>
      <c r="K65" s="136">
        <v>88</v>
      </c>
      <c r="L65" s="127" t="s">
        <v>343</v>
      </c>
      <c r="M65" s="136">
        <v>63</v>
      </c>
      <c r="N65" s="159">
        <v>1.47222222222224E-3</v>
      </c>
      <c r="O65" s="1">
        <v>142</v>
      </c>
      <c r="P65" s="145"/>
      <c r="Q65" s="128">
        <v>427</v>
      </c>
      <c r="R65" s="136">
        <v>63</v>
      </c>
      <c r="S65" s="129">
        <v>41</v>
      </c>
      <c r="T65" s="136">
        <v>88</v>
      </c>
      <c r="U65" s="130"/>
      <c r="V65" s="136">
        <v>88</v>
      </c>
      <c r="W65" s="130"/>
      <c r="X65" s="136">
        <v>88</v>
      </c>
      <c r="Y65" s="130"/>
      <c r="Z65" s="136">
        <v>88</v>
      </c>
      <c r="AA65" s="159">
        <v>1.5486111111111E-3</v>
      </c>
      <c r="AB65" s="136">
        <v>88</v>
      </c>
      <c r="AC65" s="159">
        <v>1.2638888888888899E-3</v>
      </c>
      <c r="AD65">
        <v>138</v>
      </c>
    </row>
    <row r="66" spans="1:30" ht="18.75" x14ac:dyDescent="0.25">
      <c r="A66" s="128">
        <v>87</v>
      </c>
      <c r="B66" s="128">
        <v>493</v>
      </c>
      <c r="C66" s="136">
        <v>64</v>
      </c>
      <c r="D66" s="129">
        <v>49.9</v>
      </c>
      <c r="E66" s="136">
        <v>87</v>
      </c>
      <c r="F66" s="130"/>
      <c r="G66" s="136">
        <v>87</v>
      </c>
      <c r="H66" s="130"/>
      <c r="I66" s="136">
        <v>64</v>
      </c>
      <c r="J66" s="129">
        <v>13.2</v>
      </c>
      <c r="K66" s="136">
        <v>87</v>
      </c>
      <c r="L66" s="127" t="s">
        <v>341</v>
      </c>
      <c r="M66" s="136">
        <v>64</v>
      </c>
      <c r="N66" s="159">
        <v>1.47337962962964E-3</v>
      </c>
      <c r="O66" s="1">
        <v>142</v>
      </c>
      <c r="P66" s="145"/>
      <c r="Q66" s="128">
        <v>429</v>
      </c>
      <c r="R66" s="136">
        <v>64</v>
      </c>
      <c r="S66" s="129">
        <v>40.700000000000003</v>
      </c>
      <c r="T66" s="136">
        <v>87</v>
      </c>
      <c r="U66" s="130"/>
      <c r="V66" s="136">
        <v>87</v>
      </c>
      <c r="W66" s="129">
        <v>10.3</v>
      </c>
      <c r="X66" s="136">
        <v>87</v>
      </c>
      <c r="Y66" s="129">
        <v>15.7</v>
      </c>
      <c r="Z66" s="136">
        <v>87</v>
      </c>
      <c r="AA66" s="159">
        <v>1.5543981481481301E-3</v>
      </c>
      <c r="AB66" s="136">
        <v>87</v>
      </c>
      <c r="AC66" s="159">
        <v>1.2650462962962999E-3</v>
      </c>
      <c r="AD66">
        <v>137</v>
      </c>
    </row>
    <row r="67" spans="1:30" ht="18.75" x14ac:dyDescent="0.25">
      <c r="A67" s="128">
        <v>86</v>
      </c>
      <c r="B67" s="128">
        <v>496</v>
      </c>
      <c r="C67" s="136">
        <v>65</v>
      </c>
      <c r="D67" s="129">
        <v>49.5</v>
      </c>
      <c r="E67" s="136">
        <v>86</v>
      </c>
      <c r="F67" s="130"/>
      <c r="G67" s="136">
        <v>86</v>
      </c>
      <c r="H67" s="130"/>
      <c r="I67" s="136">
        <v>65</v>
      </c>
      <c r="J67" s="130"/>
      <c r="K67" s="136">
        <v>86</v>
      </c>
      <c r="L67" s="127" t="s">
        <v>339</v>
      </c>
      <c r="M67" s="136">
        <v>65</v>
      </c>
      <c r="N67" s="159">
        <v>1.47453703703705E-3</v>
      </c>
      <c r="O67" s="1">
        <v>142</v>
      </c>
      <c r="P67" s="145"/>
      <c r="Q67" s="128">
        <v>431</v>
      </c>
      <c r="R67" s="136">
        <v>65</v>
      </c>
      <c r="S67" s="129">
        <v>40.4</v>
      </c>
      <c r="T67" s="136">
        <v>86</v>
      </c>
      <c r="U67" s="130"/>
      <c r="V67" s="136">
        <v>86</v>
      </c>
      <c r="W67" s="130"/>
      <c r="X67" s="136">
        <v>86</v>
      </c>
      <c r="Y67" s="130"/>
      <c r="Z67" s="136">
        <v>86</v>
      </c>
      <c r="AA67" s="159">
        <v>1.5601851851851701E-3</v>
      </c>
      <c r="AB67" s="136">
        <v>86</v>
      </c>
      <c r="AC67" s="159">
        <v>1.2662037037036999E-3</v>
      </c>
      <c r="AD67">
        <v>137</v>
      </c>
    </row>
    <row r="68" spans="1:30" ht="20.25" x14ac:dyDescent="0.25">
      <c r="A68" s="128">
        <v>85</v>
      </c>
      <c r="B68" s="128">
        <v>499</v>
      </c>
      <c r="C68" s="136">
        <v>66</v>
      </c>
      <c r="D68" s="129">
        <v>49.1</v>
      </c>
      <c r="E68" s="136">
        <v>85</v>
      </c>
      <c r="F68" s="130" t="s">
        <v>301</v>
      </c>
      <c r="G68" s="136">
        <v>85</v>
      </c>
      <c r="H68" s="129">
        <v>9.9</v>
      </c>
      <c r="I68" s="136">
        <v>66</v>
      </c>
      <c r="J68" s="130"/>
      <c r="K68" s="136">
        <v>85</v>
      </c>
      <c r="L68" s="127" t="s">
        <v>338</v>
      </c>
      <c r="M68" s="136">
        <v>66</v>
      </c>
      <c r="N68" s="159">
        <v>1.47569444444446E-3</v>
      </c>
      <c r="O68" s="1">
        <v>142</v>
      </c>
      <c r="P68" s="145"/>
      <c r="Q68" s="128">
        <v>433</v>
      </c>
      <c r="R68" s="136">
        <v>66</v>
      </c>
      <c r="S68" s="129">
        <v>40.1</v>
      </c>
      <c r="T68" s="136">
        <v>85</v>
      </c>
      <c r="U68" s="129">
        <v>5.5</v>
      </c>
      <c r="V68" s="136">
        <v>85</v>
      </c>
      <c r="W68" s="130"/>
      <c r="X68" s="136">
        <v>85</v>
      </c>
      <c r="Y68" s="130"/>
      <c r="Z68" s="136">
        <v>85</v>
      </c>
      <c r="AA68" s="159">
        <v>1.5659722222222099E-3</v>
      </c>
      <c r="AB68" s="136">
        <v>85</v>
      </c>
      <c r="AC68" s="159">
        <v>1.2673611111111099E-3</v>
      </c>
      <c r="AD68">
        <v>137</v>
      </c>
    </row>
    <row r="69" spans="1:30" ht="18.75" x14ac:dyDescent="0.25">
      <c r="A69" s="128">
        <v>84</v>
      </c>
      <c r="B69" s="128">
        <v>502</v>
      </c>
      <c r="C69" s="136">
        <v>67</v>
      </c>
      <c r="D69" s="129">
        <v>48.7</v>
      </c>
      <c r="E69" s="136">
        <v>84</v>
      </c>
      <c r="F69" s="130"/>
      <c r="G69" s="136">
        <v>84</v>
      </c>
      <c r="H69" s="130"/>
      <c r="I69" s="136">
        <v>67</v>
      </c>
      <c r="J69" s="129">
        <v>13.3</v>
      </c>
      <c r="K69" s="136">
        <v>84</v>
      </c>
      <c r="L69" s="127" t="s">
        <v>336</v>
      </c>
      <c r="M69" s="136">
        <v>67</v>
      </c>
      <c r="N69" s="159">
        <v>1.47685185185187E-3</v>
      </c>
      <c r="O69" s="1">
        <v>142</v>
      </c>
      <c r="P69" s="145"/>
      <c r="Q69" s="128">
        <v>435</v>
      </c>
      <c r="R69" s="136">
        <v>67</v>
      </c>
      <c r="S69" s="129">
        <v>39.700000000000003</v>
      </c>
      <c r="T69" s="136">
        <v>84</v>
      </c>
      <c r="U69" s="130"/>
      <c r="V69" s="136">
        <v>84</v>
      </c>
      <c r="W69" s="129">
        <v>10.4</v>
      </c>
      <c r="X69" s="136">
        <v>84</v>
      </c>
      <c r="Y69" s="129">
        <v>15.8</v>
      </c>
      <c r="Z69" s="136">
        <v>84</v>
      </c>
      <c r="AA69" s="159">
        <v>1.57175925925924E-3</v>
      </c>
      <c r="AB69" s="136">
        <v>84</v>
      </c>
      <c r="AC69" s="159">
        <v>1.26851851851852E-3</v>
      </c>
      <c r="AD69">
        <v>137</v>
      </c>
    </row>
    <row r="70" spans="1:30" ht="18.75" x14ac:dyDescent="0.25">
      <c r="A70" s="128">
        <v>83</v>
      </c>
      <c r="B70" s="128">
        <v>505</v>
      </c>
      <c r="C70" s="136">
        <v>68</v>
      </c>
      <c r="D70" s="129">
        <v>48.3</v>
      </c>
      <c r="E70" s="136">
        <v>83</v>
      </c>
      <c r="F70" s="130"/>
      <c r="G70" s="136">
        <v>83</v>
      </c>
      <c r="H70" s="130"/>
      <c r="I70" s="136">
        <v>68</v>
      </c>
      <c r="J70" s="130"/>
      <c r="K70" s="136">
        <v>83</v>
      </c>
      <c r="L70" s="127" t="s">
        <v>334</v>
      </c>
      <c r="M70" s="136">
        <v>68</v>
      </c>
      <c r="N70" s="159">
        <v>1.47800925925927E-3</v>
      </c>
      <c r="O70" s="1">
        <v>142</v>
      </c>
      <c r="P70" s="145"/>
      <c r="Q70" s="128">
        <v>437</v>
      </c>
      <c r="R70" s="136">
        <v>68</v>
      </c>
      <c r="S70" s="129">
        <v>39.299999999999997</v>
      </c>
      <c r="T70" s="136">
        <v>83</v>
      </c>
      <c r="U70" s="130"/>
      <c r="V70" s="136">
        <v>83</v>
      </c>
      <c r="W70" s="130"/>
      <c r="X70" s="136">
        <v>83</v>
      </c>
      <c r="Y70" s="130"/>
      <c r="Z70" s="136">
        <v>83</v>
      </c>
      <c r="AA70" s="159">
        <v>1.57754629629628E-3</v>
      </c>
      <c r="AB70" s="136">
        <v>83</v>
      </c>
      <c r="AC70" s="159">
        <v>1.26967592592593E-3</v>
      </c>
      <c r="AD70">
        <v>137</v>
      </c>
    </row>
    <row r="71" spans="1:30" ht="18.75" x14ac:dyDescent="0.25">
      <c r="A71" s="128">
        <v>82</v>
      </c>
      <c r="B71" s="128">
        <v>508</v>
      </c>
      <c r="C71" s="136">
        <v>69</v>
      </c>
      <c r="D71" s="129">
        <v>47.9</v>
      </c>
      <c r="E71" s="136">
        <v>82</v>
      </c>
      <c r="F71" s="130"/>
      <c r="G71" s="136">
        <v>82</v>
      </c>
      <c r="H71" s="129">
        <v>9.8000000000000007</v>
      </c>
      <c r="I71" s="136">
        <v>69</v>
      </c>
      <c r="J71" s="130"/>
      <c r="K71" s="136">
        <v>82</v>
      </c>
      <c r="L71" s="127" t="s">
        <v>332</v>
      </c>
      <c r="M71" s="136">
        <v>69</v>
      </c>
      <c r="N71" s="159">
        <v>1.4791666666666801E-3</v>
      </c>
      <c r="O71" s="1">
        <v>142</v>
      </c>
      <c r="P71" s="145"/>
      <c r="Q71" s="128">
        <v>439</v>
      </c>
      <c r="R71" s="136">
        <v>69</v>
      </c>
      <c r="S71" s="129">
        <v>38.9</v>
      </c>
      <c r="T71" s="136">
        <v>82</v>
      </c>
      <c r="U71" s="130"/>
      <c r="V71" s="136">
        <v>82</v>
      </c>
      <c r="W71" s="130"/>
      <c r="X71" s="136">
        <v>82</v>
      </c>
      <c r="Y71" s="130"/>
      <c r="Z71" s="136">
        <v>82</v>
      </c>
      <c r="AA71" s="159">
        <v>1.5833333333333201E-3</v>
      </c>
      <c r="AB71" s="136">
        <v>82</v>
      </c>
      <c r="AC71" s="159">
        <v>1.27083333333333E-3</v>
      </c>
      <c r="AD71">
        <v>136</v>
      </c>
    </row>
    <row r="72" spans="1:30" ht="18.75" x14ac:dyDescent="0.25">
      <c r="A72" s="128">
        <v>81</v>
      </c>
      <c r="B72" s="128">
        <v>511</v>
      </c>
      <c r="C72" s="136">
        <v>70</v>
      </c>
      <c r="D72" s="129">
        <v>47.5</v>
      </c>
      <c r="E72" s="136">
        <v>81</v>
      </c>
      <c r="F72" s="130"/>
      <c r="G72" s="136">
        <v>81</v>
      </c>
      <c r="H72" s="130"/>
      <c r="I72" s="136">
        <v>70</v>
      </c>
      <c r="J72" s="129">
        <v>13.4</v>
      </c>
      <c r="K72" s="136">
        <v>81</v>
      </c>
      <c r="L72" s="127" t="s">
        <v>330</v>
      </c>
      <c r="M72" s="136">
        <v>70</v>
      </c>
      <c r="N72" s="159">
        <v>1.4803240740740901E-3</v>
      </c>
      <c r="O72" s="1">
        <v>142</v>
      </c>
      <c r="P72" s="145"/>
      <c r="Q72" s="128">
        <v>441</v>
      </c>
      <c r="R72" s="136">
        <v>70</v>
      </c>
      <c r="S72" s="129">
        <v>38.5</v>
      </c>
      <c r="T72" s="136">
        <v>81</v>
      </c>
      <c r="U72" s="130"/>
      <c r="V72" s="136">
        <v>81</v>
      </c>
      <c r="W72" s="129">
        <v>10.5</v>
      </c>
      <c r="X72" s="136">
        <v>81</v>
      </c>
      <c r="Y72" s="129">
        <v>15.9</v>
      </c>
      <c r="Z72" s="136">
        <v>81</v>
      </c>
      <c r="AA72" s="159">
        <v>1.5891203703703499E-3</v>
      </c>
      <c r="AB72" s="136">
        <v>81</v>
      </c>
      <c r="AC72" s="159">
        <v>1.27199074074074E-3</v>
      </c>
      <c r="AD72">
        <v>136</v>
      </c>
    </row>
    <row r="73" spans="1:30" ht="18.75" x14ac:dyDescent="0.25">
      <c r="A73" s="128">
        <v>80</v>
      </c>
      <c r="B73" s="128">
        <v>514</v>
      </c>
      <c r="C73" s="136">
        <v>71</v>
      </c>
      <c r="D73" s="129">
        <v>47.1</v>
      </c>
      <c r="E73" s="136">
        <v>80</v>
      </c>
      <c r="F73" s="130"/>
      <c r="G73" s="136">
        <v>80</v>
      </c>
      <c r="H73" s="130"/>
      <c r="I73" s="136">
        <v>71</v>
      </c>
      <c r="J73" s="130"/>
      <c r="K73" s="136">
        <v>80</v>
      </c>
      <c r="L73" s="127" t="s">
        <v>328</v>
      </c>
      <c r="M73" s="136">
        <v>71</v>
      </c>
      <c r="N73" s="159">
        <v>1.4814814814815001E-3</v>
      </c>
      <c r="O73" s="1">
        <v>141</v>
      </c>
      <c r="P73" s="145"/>
      <c r="Q73" s="128">
        <v>443</v>
      </c>
      <c r="R73" s="136">
        <v>71</v>
      </c>
      <c r="S73" s="129">
        <v>38.1</v>
      </c>
      <c r="T73" s="136">
        <v>80</v>
      </c>
      <c r="U73" s="130"/>
      <c r="V73" s="136">
        <v>80</v>
      </c>
      <c r="W73" s="130"/>
      <c r="X73" s="136">
        <v>80</v>
      </c>
      <c r="Y73" s="130"/>
      <c r="Z73" s="136">
        <v>80</v>
      </c>
      <c r="AA73" s="159">
        <v>1.59490740740739E-3</v>
      </c>
      <c r="AB73" s="136">
        <v>80</v>
      </c>
      <c r="AC73" s="159">
        <v>1.27314814814815E-3</v>
      </c>
      <c r="AD73">
        <v>136</v>
      </c>
    </row>
    <row r="74" spans="1:30" ht="18.75" x14ac:dyDescent="0.25">
      <c r="A74" s="128">
        <v>79</v>
      </c>
      <c r="B74" s="128">
        <v>517</v>
      </c>
      <c r="C74" s="137">
        <v>72</v>
      </c>
      <c r="D74" s="129">
        <v>46.7</v>
      </c>
      <c r="E74" s="136">
        <v>79</v>
      </c>
      <c r="F74" s="129">
        <v>5.4</v>
      </c>
      <c r="G74" s="136">
        <v>79</v>
      </c>
      <c r="H74" s="129">
        <v>9.6999999999999993</v>
      </c>
      <c r="I74" s="137">
        <v>72</v>
      </c>
      <c r="J74" s="130"/>
      <c r="K74" s="136">
        <v>79</v>
      </c>
      <c r="L74" s="127" t="s">
        <v>326</v>
      </c>
      <c r="M74" s="137">
        <v>72</v>
      </c>
      <c r="N74" s="159">
        <v>1.4826388888889001E-3</v>
      </c>
      <c r="O74" s="1">
        <v>141</v>
      </c>
      <c r="P74" s="145"/>
      <c r="Q74" s="128">
        <v>445</v>
      </c>
      <c r="R74" s="137">
        <v>72</v>
      </c>
      <c r="S74" s="129">
        <v>37.700000000000003</v>
      </c>
      <c r="T74" s="136">
        <v>79</v>
      </c>
      <c r="U74" s="129">
        <v>5.6</v>
      </c>
      <c r="V74" s="136">
        <v>79</v>
      </c>
      <c r="W74" s="130"/>
      <c r="X74" s="136">
        <v>79</v>
      </c>
      <c r="Y74" s="130"/>
      <c r="Z74" s="136">
        <v>79</v>
      </c>
      <c r="AA74" s="159">
        <v>1.60069444444443E-3</v>
      </c>
      <c r="AB74" s="136">
        <v>79</v>
      </c>
      <c r="AC74" s="159">
        <v>1.27430555555556E-3</v>
      </c>
      <c r="AD74">
        <v>136</v>
      </c>
    </row>
    <row r="75" spans="1:30" ht="18.75" x14ac:dyDescent="0.25">
      <c r="A75" s="128">
        <v>78</v>
      </c>
      <c r="B75" s="128">
        <v>520</v>
      </c>
      <c r="C75" s="136">
        <v>73</v>
      </c>
      <c r="D75" s="129">
        <v>46.3</v>
      </c>
      <c r="E75" s="136">
        <v>78</v>
      </c>
      <c r="F75" s="130"/>
      <c r="G75" s="136">
        <v>78</v>
      </c>
      <c r="H75" s="130"/>
      <c r="I75" s="136">
        <v>73</v>
      </c>
      <c r="J75" s="129">
        <v>13.5</v>
      </c>
      <c r="K75" s="136">
        <v>78</v>
      </c>
      <c r="L75" s="127" t="s">
        <v>324</v>
      </c>
      <c r="M75" s="136">
        <v>73</v>
      </c>
      <c r="N75" s="159">
        <v>1.4837962962963101E-3</v>
      </c>
      <c r="O75" s="1">
        <v>141</v>
      </c>
      <c r="P75" s="145"/>
      <c r="Q75" s="128">
        <v>447</v>
      </c>
      <c r="R75" s="136">
        <v>73</v>
      </c>
      <c r="S75" s="129">
        <v>37.299999999999997</v>
      </c>
      <c r="T75" s="136">
        <v>78</v>
      </c>
      <c r="U75" s="130"/>
      <c r="V75" s="136">
        <v>78</v>
      </c>
      <c r="W75" s="129">
        <v>10.6</v>
      </c>
      <c r="X75" s="136">
        <v>78</v>
      </c>
      <c r="Y75" s="129">
        <v>16</v>
      </c>
      <c r="Z75" s="136">
        <v>78</v>
      </c>
      <c r="AA75" s="159">
        <v>1.6064814814814601E-3</v>
      </c>
      <c r="AB75" s="136">
        <v>78</v>
      </c>
      <c r="AC75" s="159">
        <v>1.27546296296296E-3</v>
      </c>
      <c r="AD75">
        <v>136</v>
      </c>
    </row>
    <row r="76" spans="1:30" ht="18.75" x14ac:dyDescent="0.25">
      <c r="A76" s="128">
        <v>77</v>
      </c>
      <c r="B76" s="128">
        <v>523</v>
      </c>
      <c r="C76" s="136">
        <v>74</v>
      </c>
      <c r="D76" s="129">
        <v>45.9</v>
      </c>
      <c r="E76" s="136">
        <v>77</v>
      </c>
      <c r="F76" s="130"/>
      <c r="G76" s="136">
        <v>77</v>
      </c>
      <c r="H76" s="130"/>
      <c r="I76" s="136">
        <v>74</v>
      </c>
      <c r="J76" s="130"/>
      <c r="K76" s="136">
        <v>77</v>
      </c>
      <c r="L76" s="127" t="s">
        <v>323</v>
      </c>
      <c r="M76" s="136">
        <v>74</v>
      </c>
      <c r="N76" s="159">
        <v>1.4849537037037201E-3</v>
      </c>
      <c r="O76" s="1">
        <v>141</v>
      </c>
      <c r="P76" s="145"/>
      <c r="Q76" s="128">
        <v>449</v>
      </c>
      <c r="R76" s="136">
        <v>74</v>
      </c>
      <c r="S76" s="129">
        <v>36.9</v>
      </c>
      <c r="T76" s="136">
        <v>77</v>
      </c>
      <c r="U76" s="130"/>
      <c r="V76" s="136">
        <v>77</v>
      </c>
      <c r="W76" s="130"/>
      <c r="X76" s="136">
        <v>77</v>
      </c>
      <c r="Y76" s="130"/>
      <c r="Z76" s="136">
        <v>77</v>
      </c>
      <c r="AA76" s="159">
        <v>1.6122685185185001E-3</v>
      </c>
      <c r="AB76" s="136">
        <v>77</v>
      </c>
      <c r="AC76" s="159">
        <v>1.27662037037037E-3</v>
      </c>
      <c r="AD76">
        <v>135</v>
      </c>
    </row>
    <row r="77" spans="1:30" ht="18.75" x14ac:dyDescent="0.25">
      <c r="A77" s="128">
        <v>76</v>
      </c>
      <c r="B77" s="128">
        <v>526</v>
      </c>
      <c r="C77" s="136">
        <v>75</v>
      </c>
      <c r="D77" s="129">
        <v>45.5</v>
      </c>
      <c r="E77" s="136">
        <v>76</v>
      </c>
      <c r="F77" s="130"/>
      <c r="G77" s="136">
        <v>76</v>
      </c>
      <c r="H77" s="129">
        <v>9.6</v>
      </c>
      <c r="I77" s="136">
        <v>75</v>
      </c>
      <c r="J77" s="130"/>
      <c r="K77" s="136">
        <v>76</v>
      </c>
      <c r="L77" s="127" t="s">
        <v>321</v>
      </c>
      <c r="M77" s="136">
        <v>75</v>
      </c>
      <c r="N77" s="159">
        <v>1.4861111111111301E-3</v>
      </c>
      <c r="O77" s="1">
        <v>141</v>
      </c>
      <c r="P77" s="145"/>
      <c r="Q77" s="128">
        <v>451</v>
      </c>
      <c r="R77" s="136">
        <v>75</v>
      </c>
      <c r="S77" s="129">
        <v>36.5</v>
      </c>
      <c r="T77" s="136">
        <v>76</v>
      </c>
      <c r="U77" s="130"/>
      <c r="V77" s="136">
        <v>76</v>
      </c>
      <c r="W77" s="130"/>
      <c r="X77" s="136">
        <v>76</v>
      </c>
      <c r="Y77" s="130"/>
      <c r="Z77" s="136">
        <v>76</v>
      </c>
      <c r="AA77" s="159">
        <v>1.6180555555555399E-3</v>
      </c>
      <c r="AB77" s="136">
        <v>76</v>
      </c>
      <c r="AC77" s="159">
        <v>1.27777777777778E-3</v>
      </c>
      <c r="AD77">
        <v>135</v>
      </c>
    </row>
    <row r="78" spans="1:30" ht="18.75" x14ac:dyDescent="0.25">
      <c r="A78" s="128">
        <v>75</v>
      </c>
      <c r="B78" s="128">
        <v>529</v>
      </c>
      <c r="C78" s="136">
        <v>76</v>
      </c>
      <c r="D78" s="129">
        <v>45.1</v>
      </c>
      <c r="E78" s="136">
        <v>75</v>
      </c>
      <c r="F78" s="130"/>
      <c r="G78" s="136">
        <v>75</v>
      </c>
      <c r="H78" s="130"/>
      <c r="I78" s="136">
        <v>76</v>
      </c>
      <c r="J78" s="129">
        <v>13.6</v>
      </c>
      <c r="K78" s="136">
        <v>75</v>
      </c>
      <c r="L78" s="127" t="s">
        <v>319</v>
      </c>
      <c r="M78" s="136">
        <v>76</v>
      </c>
      <c r="N78" s="159">
        <v>1.4872685185185299E-3</v>
      </c>
      <c r="O78" s="1">
        <v>141</v>
      </c>
      <c r="P78" s="145"/>
      <c r="Q78" s="128">
        <v>453</v>
      </c>
      <c r="R78" s="136">
        <v>76</v>
      </c>
      <c r="S78" s="129">
        <v>36.1</v>
      </c>
      <c r="T78" s="136">
        <v>75</v>
      </c>
      <c r="U78" s="130"/>
      <c r="V78" s="136">
        <v>75</v>
      </c>
      <c r="W78" s="129">
        <v>10.7</v>
      </c>
      <c r="X78" s="136">
        <v>75</v>
      </c>
      <c r="Y78" s="129">
        <v>16.100000000000001</v>
      </c>
      <c r="Z78" s="136">
        <v>75</v>
      </c>
      <c r="AA78" s="159">
        <v>1.62384259259257E-3</v>
      </c>
      <c r="AB78" s="136">
        <v>75</v>
      </c>
      <c r="AC78" s="159">
        <v>1.27893518518518E-3</v>
      </c>
      <c r="AD78">
        <v>135</v>
      </c>
    </row>
    <row r="79" spans="1:30" ht="18.75" x14ac:dyDescent="0.25">
      <c r="A79" s="128">
        <v>74</v>
      </c>
      <c r="B79" s="128">
        <v>532</v>
      </c>
      <c r="C79" s="136">
        <v>77</v>
      </c>
      <c r="D79" s="129">
        <v>44.7</v>
      </c>
      <c r="E79" s="136">
        <v>74</v>
      </c>
      <c r="F79" s="130"/>
      <c r="G79" s="136">
        <v>74</v>
      </c>
      <c r="H79" s="130"/>
      <c r="I79" s="136">
        <v>77</v>
      </c>
      <c r="J79" s="130"/>
      <c r="K79" s="136">
        <v>74</v>
      </c>
      <c r="L79" s="127" t="s">
        <v>317</v>
      </c>
      <c r="M79" s="136">
        <v>77</v>
      </c>
      <c r="N79" s="159">
        <v>1.4884259259259399E-3</v>
      </c>
      <c r="O79" s="1">
        <v>141</v>
      </c>
      <c r="P79" s="145"/>
      <c r="Q79" s="128">
        <v>455</v>
      </c>
      <c r="R79" s="136">
        <v>77</v>
      </c>
      <c r="S79" s="129">
        <v>35.700000000000003</v>
      </c>
      <c r="T79" s="136">
        <v>74</v>
      </c>
      <c r="U79" s="130"/>
      <c r="V79" s="136">
        <v>74</v>
      </c>
      <c r="W79" s="130"/>
      <c r="X79" s="136">
        <v>74</v>
      </c>
      <c r="Y79" s="130"/>
      <c r="Z79" s="136">
        <v>74</v>
      </c>
      <c r="AA79" s="159">
        <v>1.62962962962961E-3</v>
      </c>
      <c r="AB79" s="136">
        <v>74</v>
      </c>
      <c r="AC79" s="159">
        <v>1.2800925925925901E-3</v>
      </c>
      <c r="AD79">
        <v>135</v>
      </c>
    </row>
    <row r="80" spans="1:30" ht="18.75" x14ac:dyDescent="0.25">
      <c r="A80" s="128">
        <v>73</v>
      </c>
      <c r="B80" s="128">
        <v>535</v>
      </c>
      <c r="C80" s="136">
        <v>78</v>
      </c>
      <c r="D80" s="129">
        <v>44.3</v>
      </c>
      <c r="E80" s="136">
        <v>73</v>
      </c>
      <c r="F80" s="129">
        <v>5.5</v>
      </c>
      <c r="G80" s="136">
        <v>73</v>
      </c>
      <c r="H80" s="129">
        <v>9.5</v>
      </c>
      <c r="I80" s="136">
        <v>78</v>
      </c>
      <c r="J80" s="130"/>
      <c r="K80" s="136">
        <v>73</v>
      </c>
      <c r="L80" s="127" t="s">
        <v>315</v>
      </c>
      <c r="M80" s="136">
        <v>78</v>
      </c>
      <c r="N80" s="159">
        <v>1.4895833333333499E-3</v>
      </c>
      <c r="O80" s="1">
        <v>141</v>
      </c>
      <c r="P80" s="145"/>
      <c r="Q80" s="128">
        <v>457</v>
      </c>
      <c r="R80" s="136">
        <v>78</v>
      </c>
      <c r="S80" s="129">
        <v>35.299999999999997</v>
      </c>
      <c r="T80" s="136">
        <v>73</v>
      </c>
      <c r="U80" s="129">
        <v>5.7</v>
      </c>
      <c r="V80" s="136">
        <v>73</v>
      </c>
      <c r="W80" s="130"/>
      <c r="X80" s="136">
        <v>73</v>
      </c>
      <c r="Y80" s="129">
        <v>16.2</v>
      </c>
      <c r="Z80" s="136">
        <v>73</v>
      </c>
      <c r="AA80" s="159">
        <v>1.63541666666665E-3</v>
      </c>
      <c r="AB80" s="136">
        <v>73</v>
      </c>
      <c r="AC80" s="159">
        <v>1.2812500000000001E-3</v>
      </c>
      <c r="AD80">
        <v>135</v>
      </c>
    </row>
    <row r="81" spans="1:30" ht="18.75" x14ac:dyDescent="0.25">
      <c r="A81" s="131">
        <v>72</v>
      </c>
      <c r="B81" s="128">
        <v>538</v>
      </c>
      <c r="C81" s="136">
        <v>79</v>
      </c>
      <c r="D81" s="129">
        <v>43.9</v>
      </c>
      <c r="E81" s="137">
        <v>72</v>
      </c>
      <c r="F81" s="130"/>
      <c r="G81" s="137">
        <v>72</v>
      </c>
      <c r="H81" s="130"/>
      <c r="I81" s="136">
        <v>79</v>
      </c>
      <c r="J81" s="129">
        <v>13.7</v>
      </c>
      <c r="K81" s="137">
        <v>72</v>
      </c>
      <c r="L81" s="127" t="s">
        <v>313</v>
      </c>
      <c r="M81" s="136">
        <v>79</v>
      </c>
      <c r="N81" s="159">
        <v>1.4907407407407599E-3</v>
      </c>
      <c r="O81" s="1">
        <v>140</v>
      </c>
      <c r="P81" s="146"/>
      <c r="Q81" s="128">
        <v>459</v>
      </c>
      <c r="R81" s="136">
        <v>79</v>
      </c>
      <c r="S81" s="129">
        <v>34.9</v>
      </c>
      <c r="T81" s="137">
        <v>72</v>
      </c>
      <c r="U81" s="130"/>
      <c r="V81" s="137">
        <v>72</v>
      </c>
      <c r="W81" s="129">
        <v>10.8</v>
      </c>
      <c r="X81" s="137">
        <v>72</v>
      </c>
      <c r="Y81" s="130"/>
      <c r="Z81" s="137">
        <v>72</v>
      </c>
      <c r="AA81" s="159">
        <v>1.6412037037036799E-3</v>
      </c>
      <c r="AB81" s="136">
        <v>72</v>
      </c>
      <c r="AC81" s="159">
        <v>1.2824074074074101E-3</v>
      </c>
      <c r="AD81">
        <v>134</v>
      </c>
    </row>
    <row r="82" spans="1:30" ht="18.75" x14ac:dyDescent="0.25">
      <c r="A82" s="128">
        <v>71</v>
      </c>
      <c r="B82" s="128">
        <v>541</v>
      </c>
      <c r="C82" s="136">
        <v>80</v>
      </c>
      <c r="D82" s="129">
        <v>43.5</v>
      </c>
      <c r="E82" s="136">
        <v>71</v>
      </c>
      <c r="F82" s="130"/>
      <c r="G82" s="136">
        <v>71</v>
      </c>
      <c r="H82" s="130"/>
      <c r="I82" s="136">
        <v>80</v>
      </c>
      <c r="J82" s="130"/>
      <c r="K82" s="136">
        <v>71</v>
      </c>
      <c r="L82" s="127" t="s">
        <v>311</v>
      </c>
      <c r="M82" s="136">
        <v>80</v>
      </c>
      <c r="N82" s="159">
        <v>1.4918981481481599E-3</v>
      </c>
      <c r="O82" s="1">
        <v>140</v>
      </c>
      <c r="P82" s="145"/>
      <c r="Q82" s="128">
        <v>461</v>
      </c>
      <c r="R82" s="136">
        <v>80</v>
      </c>
      <c r="S82" s="129">
        <v>34.5</v>
      </c>
      <c r="T82" s="136">
        <v>71</v>
      </c>
      <c r="U82" s="130"/>
      <c r="V82" s="136">
        <v>71</v>
      </c>
      <c r="W82" s="130"/>
      <c r="X82" s="136">
        <v>71</v>
      </c>
      <c r="Y82" s="129">
        <v>16.3</v>
      </c>
      <c r="Z82" s="136">
        <v>71</v>
      </c>
      <c r="AA82" s="159">
        <v>1.6469907407407199E-3</v>
      </c>
      <c r="AB82" s="136">
        <v>71</v>
      </c>
      <c r="AC82" s="159">
        <v>1.2835648148148101E-3</v>
      </c>
      <c r="AD82">
        <v>134</v>
      </c>
    </row>
    <row r="83" spans="1:30" ht="18.75" x14ac:dyDescent="0.25">
      <c r="A83" s="128">
        <v>70</v>
      </c>
      <c r="B83" s="128">
        <v>544</v>
      </c>
      <c r="C83" s="136">
        <v>81</v>
      </c>
      <c r="D83" s="129">
        <v>43.1</v>
      </c>
      <c r="E83" s="136">
        <v>70</v>
      </c>
      <c r="F83" s="130"/>
      <c r="G83" s="136">
        <v>70</v>
      </c>
      <c r="H83" s="129">
        <v>9.4</v>
      </c>
      <c r="I83" s="136">
        <v>81</v>
      </c>
      <c r="J83" s="130"/>
      <c r="K83" s="136">
        <v>70</v>
      </c>
      <c r="L83" s="127" t="s">
        <v>309</v>
      </c>
      <c r="M83" s="136">
        <v>81</v>
      </c>
      <c r="N83" s="159">
        <v>1.4930555555555699E-3</v>
      </c>
      <c r="O83" s="1">
        <v>140</v>
      </c>
      <c r="P83" s="145"/>
      <c r="Q83" s="128">
        <v>463</v>
      </c>
      <c r="R83" s="136">
        <v>81</v>
      </c>
      <c r="S83" s="129">
        <v>34.1</v>
      </c>
      <c r="T83" s="136">
        <v>70</v>
      </c>
      <c r="U83" s="130"/>
      <c r="V83" s="136">
        <v>70</v>
      </c>
      <c r="W83" s="130"/>
      <c r="X83" s="136">
        <v>70</v>
      </c>
      <c r="Y83" s="130"/>
      <c r="Z83" s="136">
        <v>70</v>
      </c>
      <c r="AA83" s="159">
        <v>1.65277777777776E-3</v>
      </c>
      <c r="AB83" s="136">
        <v>70</v>
      </c>
      <c r="AC83" s="159">
        <v>1.2847222222222201E-3</v>
      </c>
      <c r="AD83">
        <v>134</v>
      </c>
    </row>
    <row r="84" spans="1:30" ht="18.75" x14ac:dyDescent="0.25">
      <c r="A84" s="128">
        <v>69</v>
      </c>
      <c r="B84" s="128">
        <v>547</v>
      </c>
      <c r="C84" s="136">
        <v>82</v>
      </c>
      <c r="D84" s="129">
        <v>42.7</v>
      </c>
      <c r="E84" s="136">
        <v>69</v>
      </c>
      <c r="F84" s="130"/>
      <c r="G84" s="136">
        <v>69</v>
      </c>
      <c r="H84" s="130"/>
      <c r="I84" s="136">
        <v>82</v>
      </c>
      <c r="J84" s="129">
        <v>13.8</v>
      </c>
      <c r="K84" s="136">
        <v>69</v>
      </c>
      <c r="L84" s="127" t="s">
        <v>308</v>
      </c>
      <c r="M84" s="136">
        <v>82</v>
      </c>
      <c r="N84" s="159">
        <v>1.4942129629629799E-3</v>
      </c>
      <c r="O84" s="1">
        <v>140</v>
      </c>
      <c r="P84" s="145"/>
      <c r="Q84" s="128">
        <v>465</v>
      </c>
      <c r="R84" s="136">
        <v>82</v>
      </c>
      <c r="S84" s="129">
        <v>33.700000000000003</v>
      </c>
      <c r="T84" s="136">
        <v>69</v>
      </c>
      <c r="U84" s="130"/>
      <c r="V84" s="136">
        <v>69</v>
      </c>
      <c r="W84" s="129">
        <v>10.9</v>
      </c>
      <c r="X84" s="136">
        <v>69</v>
      </c>
      <c r="Y84" s="129">
        <v>16.399999999999999</v>
      </c>
      <c r="Z84" s="136">
        <v>69</v>
      </c>
      <c r="AA84" s="159">
        <v>1.6585648148148E-3</v>
      </c>
      <c r="AB84" s="136">
        <v>69</v>
      </c>
      <c r="AC84" s="159">
        <v>1.2858796296296301E-3</v>
      </c>
      <c r="AD84">
        <v>134</v>
      </c>
    </row>
    <row r="85" spans="1:30" ht="18.75" x14ac:dyDescent="0.25">
      <c r="A85" s="128">
        <v>68</v>
      </c>
      <c r="B85" s="128">
        <v>550</v>
      </c>
      <c r="C85" s="136">
        <v>83</v>
      </c>
      <c r="D85" s="129">
        <v>42.3</v>
      </c>
      <c r="E85" s="136">
        <v>68</v>
      </c>
      <c r="F85" s="130"/>
      <c r="G85" s="136">
        <v>68</v>
      </c>
      <c r="H85" s="130"/>
      <c r="I85" s="136">
        <v>83</v>
      </c>
      <c r="J85" s="130"/>
      <c r="K85" s="136">
        <v>68</v>
      </c>
      <c r="L85" s="127" t="s">
        <v>306</v>
      </c>
      <c r="M85" s="136">
        <v>83</v>
      </c>
      <c r="N85" s="159">
        <v>1.4953703703703899E-3</v>
      </c>
      <c r="O85" s="1">
        <v>140</v>
      </c>
      <c r="P85" s="145"/>
      <c r="Q85" s="128">
        <v>467</v>
      </c>
      <c r="R85" s="136">
        <v>83</v>
      </c>
      <c r="S85" s="129">
        <v>33.299999999999997</v>
      </c>
      <c r="T85" s="136">
        <v>68</v>
      </c>
      <c r="U85" s="130"/>
      <c r="V85" s="136">
        <v>68</v>
      </c>
      <c r="W85" s="130"/>
      <c r="X85" s="136">
        <v>68</v>
      </c>
      <c r="Y85" s="130"/>
      <c r="Z85" s="136">
        <v>68</v>
      </c>
      <c r="AA85" s="159">
        <v>1.6643518518518301E-3</v>
      </c>
      <c r="AB85" s="136">
        <v>68</v>
      </c>
      <c r="AC85" s="159">
        <v>1.2870370370370401E-3</v>
      </c>
      <c r="AD85">
        <v>134</v>
      </c>
    </row>
    <row r="86" spans="1:30" ht="18.75" x14ac:dyDescent="0.25">
      <c r="A86" s="128">
        <v>67</v>
      </c>
      <c r="B86" s="128">
        <v>553</v>
      </c>
      <c r="C86" s="136">
        <v>84</v>
      </c>
      <c r="D86" s="129">
        <v>41.9</v>
      </c>
      <c r="E86" s="136">
        <v>67</v>
      </c>
      <c r="F86" s="129">
        <v>5.6</v>
      </c>
      <c r="G86" s="136">
        <v>67</v>
      </c>
      <c r="H86" s="129">
        <v>9.3000000000000007</v>
      </c>
      <c r="I86" s="136">
        <v>84</v>
      </c>
      <c r="J86" s="130"/>
      <c r="K86" s="136">
        <v>67</v>
      </c>
      <c r="L86" s="127" t="s">
        <v>304</v>
      </c>
      <c r="M86" s="136">
        <v>84</v>
      </c>
      <c r="N86" s="159">
        <v>1.4965277777777999E-3</v>
      </c>
      <c r="O86" s="1">
        <v>140</v>
      </c>
      <c r="P86" s="145"/>
      <c r="Q86" s="128">
        <v>469</v>
      </c>
      <c r="R86" s="136">
        <v>84</v>
      </c>
      <c r="S86" s="129">
        <v>32.9</v>
      </c>
      <c r="T86" s="136">
        <v>67</v>
      </c>
      <c r="U86" s="129">
        <v>5.8</v>
      </c>
      <c r="V86" s="136">
        <v>67</v>
      </c>
      <c r="W86" s="130"/>
      <c r="X86" s="136">
        <v>67</v>
      </c>
      <c r="Y86" s="129">
        <v>16.5</v>
      </c>
      <c r="Z86" s="136">
        <v>67</v>
      </c>
      <c r="AA86" s="159">
        <v>1.6701388888888699E-3</v>
      </c>
      <c r="AB86" s="136">
        <v>67</v>
      </c>
      <c r="AC86" s="159">
        <v>1.2881944444444399E-3</v>
      </c>
      <c r="AD86">
        <v>133</v>
      </c>
    </row>
    <row r="87" spans="1:30" ht="18.75" x14ac:dyDescent="0.25">
      <c r="A87" s="128">
        <v>66</v>
      </c>
      <c r="B87" s="128">
        <v>556</v>
      </c>
      <c r="C87" s="136">
        <v>85</v>
      </c>
      <c r="D87" s="129">
        <v>41.5</v>
      </c>
      <c r="E87" s="136">
        <v>66</v>
      </c>
      <c r="F87" s="130"/>
      <c r="G87" s="136">
        <v>66</v>
      </c>
      <c r="H87" s="130"/>
      <c r="I87" s="136">
        <v>85</v>
      </c>
      <c r="J87" s="129">
        <v>13.9</v>
      </c>
      <c r="K87" s="136">
        <v>66</v>
      </c>
      <c r="L87" s="127" t="s">
        <v>302</v>
      </c>
      <c r="M87" s="136">
        <v>85</v>
      </c>
      <c r="N87" s="159">
        <v>1.4976851851852E-3</v>
      </c>
      <c r="O87" s="1">
        <v>140</v>
      </c>
      <c r="P87" s="145"/>
      <c r="Q87" s="128">
        <v>471</v>
      </c>
      <c r="R87" s="136">
        <v>85</v>
      </c>
      <c r="S87" s="129">
        <v>32.5</v>
      </c>
      <c r="T87" s="136">
        <v>66</v>
      </c>
      <c r="U87" s="130"/>
      <c r="V87" s="136">
        <v>66</v>
      </c>
      <c r="W87" s="128">
        <v>11</v>
      </c>
      <c r="X87" s="136">
        <v>66</v>
      </c>
      <c r="Y87" s="130"/>
      <c r="Z87" s="136">
        <v>66</v>
      </c>
      <c r="AA87" s="159">
        <v>1.6759259259259E-3</v>
      </c>
      <c r="AB87" s="136">
        <v>66</v>
      </c>
      <c r="AC87" s="159">
        <v>1.2893518518518499E-3</v>
      </c>
      <c r="AD87">
        <v>133</v>
      </c>
    </row>
    <row r="88" spans="1:30" ht="18.75" x14ac:dyDescent="0.25">
      <c r="A88" s="128">
        <v>65</v>
      </c>
      <c r="B88" s="128">
        <v>559</v>
      </c>
      <c r="C88" s="136">
        <v>86</v>
      </c>
      <c r="D88" s="129">
        <v>41.1</v>
      </c>
      <c r="E88" s="136">
        <v>65</v>
      </c>
      <c r="F88" s="130"/>
      <c r="G88" s="136">
        <v>65</v>
      </c>
      <c r="H88" s="130"/>
      <c r="I88" s="136">
        <v>86</v>
      </c>
      <c r="J88" s="130"/>
      <c r="K88" s="136">
        <v>65</v>
      </c>
      <c r="L88" s="127" t="s">
        <v>299</v>
      </c>
      <c r="M88" s="136">
        <v>86</v>
      </c>
      <c r="N88" s="159">
        <v>1.49884259259261E-3</v>
      </c>
      <c r="O88" s="1">
        <v>140</v>
      </c>
      <c r="P88" s="145"/>
      <c r="Q88" s="128">
        <v>473</v>
      </c>
      <c r="R88" s="136">
        <v>86</v>
      </c>
      <c r="S88" s="129">
        <v>32.1</v>
      </c>
      <c r="T88" s="136">
        <v>65</v>
      </c>
      <c r="U88" s="130"/>
      <c r="V88" s="136">
        <v>65</v>
      </c>
      <c r="W88" s="130"/>
      <c r="X88" s="136">
        <v>65</v>
      </c>
      <c r="Y88" s="129">
        <v>16.600000000000001</v>
      </c>
      <c r="Z88" s="136">
        <v>65</v>
      </c>
      <c r="AA88" s="159">
        <v>1.68171296296294E-3</v>
      </c>
      <c r="AB88" s="136">
        <v>65</v>
      </c>
      <c r="AC88" s="159">
        <v>1.2905092592592599E-3</v>
      </c>
      <c r="AD88">
        <v>133</v>
      </c>
    </row>
    <row r="89" spans="1:30" ht="18.75" x14ac:dyDescent="0.25">
      <c r="A89" s="128">
        <v>64</v>
      </c>
      <c r="B89" s="128">
        <v>562</v>
      </c>
      <c r="C89" s="136">
        <v>87</v>
      </c>
      <c r="D89" s="129">
        <v>40.700000000000003</v>
      </c>
      <c r="E89" s="136">
        <v>64</v>
      </c>
      <c r="F89" s="130"/>
      <c r="G89" s="136">
        <v>64</v>
      </c>
      <c r="H89" s="129">
        <v>9.1999999999999993</v>
      </c>
      <c r="I89" s="136">
        <v>87</v>
      </c>
      <c r="J89" s="130"/>
      <c r="K89" s="136">
        <v>64</v>
      </c>
      <c r="L89" s="127" t="s">
        <v>297</v>
      </c>
      <c r="M89" s="136">
        <v>87</v>
      </c>
      <c r="N89" s="159">
        <v>1.50000000000002E-3</v>
      </c>
      <c r="O89" s="1">
        <v>139</v>
      </c>
      <c r="P89" s="145"/>
      <c r="Q89" s="128">
        <v>475</v>
      </c>
      <c r="R89" s="136">
        <v>87</v>
      </c>
      <c r="S89" s="129">
        <v>31.7</v>
      </c>
      <c r="T89" s="136">
        <v>64</v>
      </c>
      <c r="U89" s="130"/>
      <c r="V89" s="136">
        <v>64</v>
      </c>
      <c r="W89" s="130"/>
      <c r="X89" s="136">
        <v>64</v>
      </c>
      <c r="Y89" s="130"/>
      <c r="Z89" s="136">
        <v>64</v>
      </c>
      <c r="AA89" s="159">
        <v>1.68749999999998E-3</v>
      </c>
      <c r="AB89" s="136">
        <v>64</v>
      </c>
      <c r="AC89" s="159">
        <v>1.2916666666666699E-3</v>
      </c>
      <c r="AD89">
        <v>133</v>
      </c>
    </row>
    <row r="90" spans="1:30" ht="18.75" x14ac:dyDescent="0.25">
      <c r="A90" s="128">
        <v>63</v>
      </c>
      <c r="B90" s="128">
        <v>564</v>
      </c>
      <c r="C90" s="136">
        <v>88</v>
      </c>
      <c r="D90" s="129">
        <v>40.299999999999997</v>
      </c>
      <c r="E90" s="136">
        <v>63</v>
      </c>
      <c r="F90" s="130"/>
      <c r="G90" s="136">
        <v>63</v>
      </c>
      <c r="H90" s="130"/>
      <c r="I90" s="136">
        <v>88</v>
      </c>
      <c r="J90" s="129">
        <v>14</v>
      </c>
      <c r="K90" s="136">
        <v>63</v>
      </c>
      <c r="L90" s="127" t="s">
        <v>295</v>
      </c>
      <c r="M90" s="136">
        <v>88</v>
      </c>
      <c r="N90" s="159">
        <v>1.50115740740743E-3</v>
      </c>
      <c r="O90" s="1">
        <v>139</v>
      </c>
      <c r="P90" s="145"/>
      <c r="Q90" s="128">
        <v>477</v>
      </c>
      <c r="R90" s="136">
        <v>88</v>
      </c>
      <c r="S90" s="129">
        <v>31.3</v>
      </c>
      <c r="T90" s="136">
        <v>63</v>
      </c>
      <c r="U90" s="130"/>
      <c r="V90" s="136">
        <v>63</v>
      </c>
      <c r="W90" s="129">
        <v>11.1</v>
      </c>
      <c r="X90" s="136">
        <v>63</v>
      </c>
      <c r="Y90" s="129">
        <v>16.7</v>
      </c>
      <c r="Z90" s="136">
        <v>63</v>
      </c>
      <c r="AA90" s="159">
        <v>1.6932870370370201E-3</v>
      </c>
      <c r="AB90" s="136">
        <v>63</v>
      </c>
      <c r="AC90" s="159">
        <v>1.2928240740740699E-3</v>
      </c>
      <c r="AD90">
        <v>133</v>
      </c>
    </row>
    <row r="91" spans="1:30" ht="18.75" x14ac:dyDescent="0.25">
      <c r="A91" s="128">
        <v>62</v>
      </c>
      <c r="B91" s="128">
        <v>566</v>
      </c>
      <c r="C91" s="136">
        <v>89</v>
      </c>
      <c r="D91" s="129">
        <v>39.9</v>
      </c>
      <c r="E91" s="136">
        <v>62</v>
      </c>
      <c r="F91" s="130"/>
      <c r="G91" s="136">
        <v>62</v>
      </c>
      <c r="H91" s="130"/>
      <c r="I91" s="136">
        <v>89</v>
      </c>
      <c r="J91" s="130"/>
      <c r="K91" s="136">
        <v>62</v>
      </c>
      <c r="L91" s="127" t="s">
        <v>293</v>
      </c>
      <c r="M91" s="136">
        <v>89</v>
      </c>
      <c r="N91" s="159">
        <v>1.50231481481483E-3</v>
      </c>
      <c r="O91" s="1">
        <v>139</v>
      </c>
      <c r="P91" s="145"/>
      <c r="Q91" s="128">
        <v>479</v>
      </c>
      <c r="R91" s="136">
        <v>89</v>
      </c>
      <c r="S91" s="129">
        <v>30.9</v>
      </c>
      <c r="T91" s="136">
        <v>62</v>
      </c>
      <c r="U91" s="130"/>
      <c r="V91" s="136">
        <v>62</v>
      </c>
      <c r="W91" s="130"/>
      <c r="X91" s="136">
        <v>62</v>
      </c>
      <c r="Y91" s="130"/>
      <c r="Z91" s="136">
        <v>62</v>
      </c>
      <c r="AA91" s="159">
        <v>1.6990740740740499E-3</v>
      </c>
      <c r="AB91" s="136">
        <v>62</v>
      </c>
      <c r="AC91" s="159">
        <v>1.2939814814814799E-3</v>
      </c>
      <c r="AD91">
        <v>132</v>
      </c>
    </row>
    <row r="92" spans="1:30" ht="18.75" x14ac:dyDescent="0.25">
      <c r="A92" s="128">
        <v>61</v>
      </c>
      <c r="B92" s="128">
        <v>568</v>
      </c>
      <c r="C92" s="136">
        <v>90</v>
      </c>
      <c r="D92" s="129">
        <v>39.5</v>
      </c>
      <c r="E92" s="136">
        <v>61</v>
      </c>
      <c r="F92" s="129">
        <v>5.7</v>
      </c>
      <c r="G92" s="136">
        <v>61</v>
      </c>
      <c r="H92" s="129">
        <v>9.1</v>
      </c>
      <c r="I92" s="136">
        <v>90</v>
      </c>
      <c r="J92" s="130"/>
      <c r="K92" s="136">
        <v>61</v>
      </c>
      <c r="L92" s="127" t="s">
        <v>292</v>
      </c>
      <c r="M92" s="136">
        <v>90</v>
      </c>
      <c r="N92" s="159">
        <v>1.50347222222224E-3</v>
      </c>
      <c r="O92" s="1">
        <v>139</v>
      </c>
      <c r="P92" s="145"/>
      <c r="Q92" s="128">
        <v>481</v>
      </c>
      <c r="R92" s="136">
        <v>90</v>
      </c>
      <c r="S92" s="129">
        <v>30.5</v>
      </c>
      <c r="T92" s="136">
        <v>61</v>
      </c>
      <c r="U92" s="129">
        <v>5.9</v>
      </c>
      <c r="V92" s="136">
        <v>61</v>
      </c>
      <c r="W92" s="130"/>
      <c r="X92" s="136">
        <v>61</v>
      </c>
      <c r="Y92" s="129">
        <v>16.8</v>
      </c>
      <c r="Z92" s="136">
        <v>61</v>
      </c>
      <c r="AA92" s="159">
        <v>1.70486111111109E-3</v>
      </c>
      <c r="AB92" s="136">
        <v>61</v>
      </c>
      <c r="AC92" s="159">
        <v>1.2951388888888899E-3</v>
      </c>
      <c r="AD92">
        <v>132</v>
      </c>
    </row>
    <row r="93" spans="1:30" ht="18.75" x14ac:dyDescent="0.25">
      <c r="A93" s="128">
        <v>60</v>
      </c>
      <c r="B93" s="128">
        <v>570</v>
      </c>
      <c r="C93" s="136">
        <v>91</v>
      </c>
      <c r="D93" s="129">
        <v>39.1</v>
      </c>
      <c r="E93" s="136">
        <v>60</v>
      </c>
      <c r="F93" s="130"/>
      <c r="G93" s="136">
        <v>60</v>
      </c>
      <c r="H93" s="130"/>
      <c r="I93" s="136">
        <v>91</v>
      </c>
      <c r="J93" s="129">
        <v>14.1</v>
      </c>
      <c r="K93" s="136">
        <v>60</v>
      </c>
      <c r="L93" s="127" t="s">
        <v>290</v>
      </c>
      <c r="M93" s="136">
        <v>91</v>
      </c>
      <c r="N93" s="159">
        <v>1.50462962962965E-3</v>
      </c>
      <c r="O93" s="1">
        <v>139</v>
      </c>
      <c r="P93" s="145"/>
      <c r="Q93" s="128">
        <v>483</v>
      </c>
      <c r="R93" s="136">
        <v>91</v>
      </c>
      <c r="S93" s="129">
        <v>30.1</v>
      </c>
      <c r="T93" s="136">
        <v>60</v>
      </c>
      <c r="U93" s="130"/>
      <c r="V93" s="136">
        <v>60</v>
      </c>
      <c r="W93" s="129">
        <v>11.2</v>
      </c>
      <c r="X93" s="136">
        <v>60</v>
      </c>
      <c r="Y93" s="130"/>
      <c r="Z93" s="136">
        <v>60</v>
      </c>
      <c r="AA93" s="159">
        <v>1.71064814814813E-3</v>
      </c>
      <c r="AB93" s="136">
        <v>60</v>
      </c>
      <c r="AC93" s="159">
        <v>1.2962962962962999E-3</v>
      </c>
      <c r="AD93">
        <v>132</v>
      </c>
    </row>
    <row r="94" spans="1:30" ht="18.75" x14ac:dyDescent="0.25">
      <c r="A94" s="128">
        <v>59</v>
      </c>
      <c r="B94" s="128">
        <v>572</v>
      </c>
      <c r="C94" s="136">
        <v>92</v>
      </c>
      <c r="D94" s="129">
        <v>38.700000000000003</v>
      </c>
      <c r="E94" s="136">
        <v>59</v>
      </c>
      <c r="F94" s="130"/>
      <c r="G94" s="136">
        <v>59</v>
      </c>
      <c r="H94" s="130"/>
      <c r="I94" s="136">
        <v>92</v>
      </c>
      <c r="J94" s="130"/>
      <c r="K94" s="136">
        <v>59</v>
      </c>
      <c r="L94" s="127" t="s">
        <v>288</v>
      </c>
      <c r="M94" s="136">
        <v>92</v>
      </c>
      <c r="N94" s="159">
        <v>1.50578703703706E-3</v>
      </c>
      <c r="O94" s="1">
        <v>139</v>
      </c>
      <c r="P94" s="145"/>
      <c r="Q94" s="128">
        <v>485</v>
      </c>
      <c r="R94" s="136">
        <v>92</v>
      </c>
      <c r="S94" s="129">
        <v>29.7</v>
      </c>
      <c r="T94" s="136">
        <v>59</v>
      </c>
      <c r="U94" s="130"/>
      <c r="V94" s="136">
        <v>59</v>
      </c>
      <c r="W94" s="130"/>
      <c r="X94" s="136">
        <v>59</v>
      </c>
      <c r="Y94" s="129">
        <v>16.899999999999999</v>
      </c>
      <c r="Z94" s="136">
        <v>59</v>
      </c>
      <c r="AA94" s="159">
        <v>1.7164351851851601E-3</v>
      </c>
      <c r="AB94" s="136">
        <v>59</v>
      </c>
      <c r="AC94" s="159">
        <v>1.2974537037037E-3</v>
      </c>
      <c r="AD94">
        <v>132</v>
      </c>
    </row>
    <row r="95" spans="1:30" ht="18.75" x14ac:dyDescent="0.25">
      <c r="A95" s="128">
        <v>58</v>
      </c>
      <c r="B95" s="128">
        <v>574</v>
      </c>
      <c r="C95" s="136">
        <v>93</v>
      </c>
      <c r="D95" s="129">
        <v>38.299999999999997</v>
      </c>
      <c r="E95" s="136">
        <v>58</v>
      </c>
      <c r="F95" s="130"/>
      <c r="G95" s="136">
        <v>58</v>
      </c>
      <c r="H95" s="128">
        <v>9</v>
      </c>
      <c r="I95" s="136">
        <v>93</v>
      </c>
      <c r="J95" s="130"/>
      <c r="K95" s="136">
        <v>58</v>
      </c>
      <c r="L95" s="127" t="s">
        <v>286</v>
      </c>
      <c r="M95" s="136">
        <v>93</v>
      </c>
      <c r="N95" s="159">
        <v>1.50694444444446E-3</v>
      </c>
      <c r="O95" s="1">
        <v>139</v>
      </c>
      <c r="P95" s="145"/>
      <c r="Q95" s="128">
        <v>487</v>
      </c>
      <c r="R95" s="136">
        <v>93</v>
      </c>
      <c r="S95" s="129">
        <v>29.3</v>
      </c>
      <c r="T95" s="136">
        <v>58</v>
      </c>
      <c r="U95" s="130"/>
      <c r="V95" s="136">
        <v>58</v>
      </c>
      <c r="W95" s="130"/>
      <c r="X95" s="136">
        <v>58</v>
      </c>
      <c r="Y95" s="130"/>
      <c r="Z95" s="136">
        <v>58</v>
      </c>
      <c r="AA95" s="159">
        <v>1.7222222222222001E-3</v>
      </c>
      <c r="AB95" s="136">
        <v>58</v>
      </c>
      <c r="AC95" s="159">
        <v>1.29861111111111E-3</v>
      </c>
      <c r="AD95">
        <v>132</v>
      </c>
    </row>
    <row r="96" spans="1:30" ht="18.75" x14ac:dyDescent="0.25">
      <c r="A96" s="128">
        <v>57</v>
      </c>
      <c r="B96" s="128">
        <v>576</v>
      </c>
      <c r="C96" s="136">
        <v>94</v>
      </c>
      <c r="D96" s="129">
        <v>37.9</v>
      </c>
      <c r="E96" s="136">
        <v>57</v>
      </c>
      <c r="F96" s="130"/>
      <c r="G96" s="136">
        <v>57</v>
      </c>
      <c r="H96" s="130"/>
      <c r="I96" s="136">
        <v>94</v>
      </c>
      <c r="J96" s="129">
        <v>14.2</v>
      </c>
      <c r="K96" s="136">
        <v>57</v>
      </c>
      <c r="L96" s="127" t="s">
        <v>284</v>
      </c>
      <c r="M96" s="136">
        <v>94</v>
      </c>
      <c r="N96" s="159">
        <v>1.50810185185187E-3</v>
      </c>
      <c r="O96" s="1">
        <v>139</v>
      </c>
      <c r="P96" s="145"/>
      <c r="Q96" s="128">
        <v>489</v>
      </c>
      <c r="R96" s="136">
        <v>94</v>
      </c>
      <c r="S96" s="129">
        <v>28.9</v>
      </c>
      <c r="T96" s="136">
        <v>57</v>
      </c>
      <c r="U96" s="130"/>
      <c r="V96" s="136">
        <v>57</v>
      </c>
      <c r="W96" s="129">
        <v>11.3</v>
      </c>
      <c r="X96" s="136">
        <v>57</v>
      </c>
      <c r="Y96" s="129">
        <v>17</v>
      </c>
      <c r="Z96" s="136">
        <v>57</v>
      </c>
      <c r="AA96" s="159">
        <v>1.7280092592592399E-3</v>
      </c>
      <c r="AB96" s="136">
        <v>57</v>
      </c>
      <c r="AC96" s="159">
        <v>1.29976851851852E-3</v>
      </c>
      <c r="AD96">
        <v>131</v>
      </c>
    </row>
    <row r="97" spans="1:30" ht="18.75" x14ac:dyDescent="0.25">
      <c r="A97" s="128">
        <v>56</v>
      </c>
      <c r="B97" s="128">
        <v>578</v>
      </c>
      <c r="C97" s="136">
        <v>95</v>
      </c>
      <c r="D97" s="129">
        <v>37.5</v>
      </c>
      <c r="E97" s="136">
        <v>56</v>
      </c>
      <c r="F97" s="129">
        <v>5.8</v>
      </c>
      <c r="G97" s="136">
        <v>56</v>
      </c>
      <c r="H97" s="130"/>
      <c r="I97" s="136">
        <v>95</v>
      </c>
      <c r="J97" s="130"/>
      <c r="K97" s="136">
        <v>56</v>
      </c>
      <c r="L97" s="127" t="s">
        <v>282</v>
      </c>
      <c r="M97" s="136">
        <v>95</v>
      </c>
      <c r="N97" s="159">
        <v>1.5092592592592801E-3</v>
      </c>
      <c r="O97" s="1">
        <v>138</v>
      </c>
      <c r="P97" s="145"/>
      <c r="Q97" s="128">
        <v>491</v>
      </c>
      <c r="R97" s="136">
        <v>95</v>
      </c>
      <c r="S97" s="129">
        <v>28.5</v>
      </c>
      <c r="T97" s="136">
        <v>56</v>
      </c>
      <c r="U97" s="128">
        <v>6</v>
      </c>
      <c r="V97" s="136">
        <v>56</v>
      </c>
      <c r="W97" s="130"/>
      <c r="X97" s="136">
        <v>56</v>
      </c>
      <c r="Y97" s="130"/>
      <c r="Z97" s="136">
        <v>56</v>
      </c>
      <c r="AA97" s="159">
        <v>1.73379629629627E-3</v>
      </c>
      <c r="AB97" s="136">
        <v>56</v>
      </c>
      <c r="AC97" s="159">
        <v>1.30092592592593E-3</v>
      </c>
      <c r="AD97">
        <v>131</v>
      </c>
    </row>
    <row r="98" spans="1:30" ht="23.25" x14ac:dyDescent="0.25">
      <c r="A98" s="128">
        <v>55</v>
      </c>
      <c r="B98" s="128">
        <v>580</v>
      </c>
      <c r="C98" s="136">
        <v>96</v>
      </c>
      <c r="D98" s="130" t="s">
        <v>358</v>
      </c>
      <c r="E98" s="136">
        <v>55</v>
      </c>
      <c r="F98" s="130"/>
      <c r="G98" s="136">
        <v>55</v>
      </c>
      <c r="H98" s="129">
        <v>8.9</v>
      </c>
      <c r="I98" s="136">
        <v>96</v>
      </c>
      <c r="J98" s="129">
        <v>14.3</v>
      </c>
      <c r="K98" s="136">
        <v>55</v>
      </c>
      <c r="L98" s="127" t="s">
        <v>280</v>
      </c>
      <c r="M98" s="136">
        <v>96</v>
      </c>
      <c r="N98" s="159">
        <v>1.5104166666666901E-3</v>
      </c>
      <c r="O98" s="1">
        <v>138</v>
      </c>
      <c r="P98" s="145"/>
      <c r="Q98" s="128">
        <v>493</v>
      </c>
      <c r="R98" s="136">
        <v>96</v>
      </c>
      <c r="S98" s="129">
        <v>28.1</v>
      </c>
      <c r="T98" s="136">
        <v>55</v>
      </c>
      <c r="U98" s="130"/>
      <c r="V98" s="136">
        <v>55</v>
      </c>
      <c r="W98" s="130"/>
      <c r="X98" s="136">
        <v>55</v>
      </c>
      <c r="Y98" s="129">
        <v>17.100000000000001</v>
      </c>
      <c r="Z98" s="136">
        <v>55</v>
      </c>
      <c r="AA98" s="159">
        <v>1.73958333333331E-3</v>
      </c>
      <c r="AB98" s="136">
        <v>55</v>
      </c>
      <c r="AC98" s="159">
        <v>1.30208333333333E-3</v>
      </c>
      <c r="AD98">
        <v>131</v>
      </c>
    </row>
    <row r="99" spans="1:30" ht="18.75" x14ac:dyDescent="0.25">
      <c r="A99" s="128">
        <v>54</v>
      </c>
      <c r="B99" s="128">
        <v>582</v>
      </c>
      <c r="C99" s="136">
        <v>97</v>
      </c>
      <c r="D99" s="129">
        <v>36.700000000000003</v>
      </c>
      <c r="E99" s="136">
        <v>54</v>
      </c>
      <c r="F99" s="130"/>
      <c r="G99" s="136">
        <v>54</v>
      </c>
      <c r="H99" s="130"/>
      <c r="I99" s="136">
        <v>97</v>
      </c>
      <c r="J99" s="130"/>
      <c r="K99" s="136">
        <v>54</v>
      </c>
      <c r="L99" s="127" t="s">
        <v>278</v>
      </c>
      <c r="M99" s="136">
        <v>97</v>
      </c>
      <c r="N99" s="159">
        <v>1.5115740740740901E-3</v>
      </c>
      <c r="O99" s="1">
        <v>138</v>
      </c>
      <c r="P99" s="145"/>
      <c r="Q99" s="128">
        <v>495</v>
      </c>
      <c r="R99" s="136">
        <v>97</v>
      </c>
      <c r="S99" s="129">
        <v>27.7</v>
      </c>
      <c r="T99" s="136">
        <v>54</v>
      </c>
      <c r="U99" s="130"/>
      <c r="V99" s="136">
        <v>54</v>
      </c>
      <c r="W99" s="129">
        <v>11.4</v>
      </c>
      <c r="X99" s="136">
        <v>54</v>
      </c>
      <c r="Y99" s="130"/>
      <c r="Z99" s="136">
        <v>54</v>
      </c>
      <c r="AA99" s="159">
        <v>1.7453703703703501E-3</v>
      </c>
      <c r="AB99" s="136">
        <v>54</v>
      </c>
      <c r="AC99" s="159">
        <v>1.30324074074074E-3</v>
      </c>
      <c r="AD99">
        <v>131</v>
      </c>
    </row>
    <row r="100" spans="1:30" ht="18.75" x14ac:dyDescent="0.25">
      <c r="A100" s="128">
        <v>53</v>
      </c>
      <c r="B100" s="128">
        <v>584</v>
      </c>
      <c r="C100" s="136">
        <v>98</v>
      </c>
      <c r="D100" s="129">
        <v>36.299999999999997</v>
      </c>
      <c r="E100" s="136">
        <v>53</v>
      </c>
      <c r="F100" s="130"/>
      <c r="G100" s="136">
        <v>53</v>
      </c>
      <c r="H100" s="130"/>
      <c r="I100" s="136">
        <v>98</v>
      </c>
      <c r="J100" s="129">
        <v>14.4</v>
      </c>
      <c r="K100" s="136">
        <v>53</v>
      </c>
      <c r="L100" s="127" t="s">
        <v>277</v>
      </c>
      <c r="M100" s="136">
        <v>98</v>
      </c>
      <c r="N100" s="159">
        <v>1.5127314814815001E-3</v>
      </c>
      <c r="O100" s="1">
        <v>138</v>
      </c>
      <c r="P100" s="145"/>
      <c r="Q100" s="128">
        <v>497</v>
      </c>
      <c r="R100" s="136">
        <v>98</v>
      </c>
      <c r="S100" s="129">
        <v>27.3</v>
      </c>
      <c r="T100" s="136">
        <v>53</v>
      </c>
      <c r="U100" s="130"/>
      <c r="V100" s="136">
        <v>53</v>
      </c>
      <c r="W100" s="130"/>
      <c r="X100" s="136">
        <v>53</v>
      </c>
      <c r="Y100" s="129">
        <v>17.2</v>
      </c>
      <c r="Z100" s="136">
        <v>53</v>
      </c>
      <c r="AA100" s="159">
        <v>1.7511574074073799E-3</v>
      </c>
      <c r="AB100" s="136">
        <v>53</v>
      </c>
      <c r="AC100" s="159">
        <v>1.30439814814815E-3</v>
      </c>
      <c r="AD100">
        <v>131</v>
      </c>
    </row>
    <row r="101" spans="1:30" ht="18.75" x14ac:dyDescent="0.25">
      <c r="A101" s="128">
        <v>52</v>
      </c>
      <c r="B101" s="128">
        <v>586</v>
      </c>
      <c r="C101" s="136">
        <v>99</v>
      </c>
      <c r="D101" s="129">
        <v>35.9</v>
      </c>
      <c r="E101" s="136">
        <v>52</v>
      </c>
      <c r="F101" s="130"/>
      <c r="G101" s="136">
        <v>52</v>
      </c>
      <c r="H101" s="129">
        <v>8.8000000000000007</v>
      </c>
      <c r="I101" s="136">
        <v>99</v>
      </c>
      <c r="J101" s="130"/>
      <c r="K101" s="136">
        <v>52</v>
      </c>
      <c r="L101" s="127" t="s">
        <v>275</v>
      </c>
      <c r="M101" s="136">
        <v>99</v>
      </c>
      <c r="N101" s="159">
        <v>1.5138888888889101E-3</v>
      </c>
      <c r="O101" s="1">
        <v>138</v>
      </c>
      <c r="P101" s="145"/>
      <c r="Q101" s="128">
        <v>499</v>
      </c>
      <c r="R101" s="136">
        <v>99</v>
      </c>
      <c r="S101" s="129">
        <v>26.9</v>
      </c>
      <c r="T101" s="136">
        <v>52</v>
      </c>
      <c r="U101" s="130"/>
      <c r="V101" s="136">
        <v>52</v>
      </c>
      <c r="W101" s="130"/>
      <c r="X101" s="136">
        <v>52</v>
      </c>
      <c r="Y101" s="130"/>
      <c r="Z101" s="136">
        <v>52</v>
      </c>
      <c r="AA101" s="159">
        <v>1.7569444444444199E-3</v>
      </c>
      <c r="AB101" s="136">
        <v>52</v>
      </c>
      <c r="AC101" s="159">
        <v>1.30555555555555E-3</v>
      </c>
      <c r="AD101">
        <v>130</v>
      </c>
    </row>
    <row r="102" spans="1:30" ht="18.75" x14ac:dyDescent="0.25">
      <c r="A102" s="128">
        <v>51</v>
      </c>
      <c r="B102" s="128">
        <v>588</v>
      </c>
      <c r="C102" s="136">
        <v>100</v>
      </c>
      <c r="D102" s="129">
        <v>35.5</v>
      </c>
      <c r="E102" s="136">
        <v>51</v>
      </c>
      <c r="F102" s="129">
        <v>5.9</v>
      </c>
      <c r="G102" s="136">
        <v>51</v>
      </c>
      <c r="H102" s="130"/>
      <c r="I102" s="136">
        <v>100</v>
      </c>
      <c r="J102" s="129">
        <v>14.5</v>
      </c>
      <c r="K102" s="136">
        <v>51</v>
      </c>
      <c r="L102" s="127" t="s">
        <v>273</v>
      </c>
      <c r="M102" s="136">
        <v>100</v>
      </c>
      <c r="N102" s="159">
        <v>1.5150462962963201E-3</v>
      </c>
      <c r="O102" s="1">
        <v>138</v>
      </c>
      <c r="P102" s="145"/>
      <c r="Q102" s="128">
        <v>501</v>
      </c>
      <c r="R102" s="136">
        <v>100</v>
      </c>
      <c r="S102" s="129">
        <v>26.5</v>
      </c>
      <c r="T102" s="136">
        <v>51</v>
      </c>
      <c r="U102" s="129">
        <v>6.1</v>
      </c>
      <c r="V102" s="136">
        <v>51</v>
      </c>
      <c r="W102" s="129">
        <v>11.5</v>
      </c>
      <c r="X102" s="136">
        <v>51</v>
      </c>
      <c r="Y102" s="129">
        <v>17.3</v>
      </c>
      <c r="Z102" s="136">
        <v>51</v>
      </c>
      <c r="AA102" s="159">
        <v>1.76273148148146E-3</v>
      </c>
      <c r="AB102" s="136">
        <v>51</v>
      </c>
      <c r="AC102" s="159">
        <v>1.30671296296296E-3</v>
      </c>
      <c r="AD102">
        <v>130</v>
      </c>
    </row>
    <row r="103" spans="1:30" ht="18.75" x14ac:dyDescent="0.25">
      <c r="A103" s="128">
        <v>50</v>
      </c>
      <c r="B103" s="128">
        <v>590</v>
      </c>
      <c r="C103" s="136">
        <v>101</v>
      </c>
      <c r="D103" s="129">
        <v>35.1</v>
      </c>
      <c r="E103" s="136">
        <v>50</v>
      </c>
      <c r="F103" s="130"/>
      <c r="G103" s="136">
        <v>50</v>
      </c>
      <c r="H103" s="130"/>
      <c r="I103" s="136">
        <v>101</v>
      </c>
      <c r="J103" s="130"/>
      <c r="K103" s="136">
        <v>50</v>
      </c>
      <c r="L103" s="127" t="s">
        <v>271</v>
      </c>
      <c r="M103" s="136">
        <v>101</v>
      </c>
      <c r="N103" s="159">
        <v>1.5162037037037199E-3</v>
      </c>
      <c r="O103" s="1">
        <v>138</v>
      </c>
      <c r="P103" s="145"/>
      <c r="Q103" s="128">
        <v>503</v>
      </c>
      <c r="R103" s="136">
        <v>101</v>
      </c>
      <c r="S103" s="129">
        <v>26.1</v>
      </c>
      <c r="T103" s="136">
        <v>50</v>
      </c>
      <c r="U103" s="130"/>
      <c r="V103" s="136">
        <v>50</v>
      </c>
      <c r="W103" s="130"/>
      <c r="X103" s="136">
        <v>50</v>
      </c>
      <c r="Y103" s="130"/>
      <c r="Z103" s="136">
        <v>50</v>
      </c>
      <c r="AA103" s="159">
        <v>1.76851851851849E-3</v>
      </c>
      <c r="AB103" s="136">
        <v>50</v>
      </c>
      <c r="AC103" s="159">
        <v>1.30787037037037E-3</v>
      </c>
      <c r="AD103">
        <v>130</v>
      </c>
    </row>
    <row r="104" spans="1:30" ht="18.75" x14ac:dyDescent="0.25">
      <c r="A104" s="128">
        <v>49</v>
      </c>
      <c r="B104" s="128">
        <v>592</v>
      </c>
      <c r="C104" s="136">
        <v>102</v>
      </c>
      <c r="D104" s="129">
        <v>34.700000000000003</v>
      </c>
      <c r="E104" s="136">
        <v>49</v>
      </c>
      <c r="F104" s="130"/>
      <c r="G104" s="136">
        <v>49</v>
      </c>
      <c r="H104" s="129">
        <v>8.6999999999999993</v>
      </c>
      <c r="I104" s="136">
        <v>102</v>
      </c>
      <c r="J104" s="129">
        <v>14.6</v>
      </c>
      <c r="K104" s="136">
        <v>49</v>
      </c>
      <c r="L104" s="127" t="s">
        <v>269</v>
      </c>
      <c r="M104" s="136">
        <v>102</v>
      </c>
      <c r="N104" s="159">
        <v>1.5173611111111299E-3</v>
      </c>
      <c r="O104" s="1">
        <v>138</v>
      </c>
      <c r="P104" s="145"/>
      <c r="Q104" s="128">
        <v>505</v>
      </c>
      <c r="R104" s="136">
        <v>102</v>
      </c>
      <c r="S104" s="129">
        <v>25.7</v>
      </c>
      <c r="T104" s="136">
        <v>49</v>
      </c>
      <c r="U104" s="130"/>
      <c r="V104" s="136">
        <v>49</v>
      </c>
      <c r="W104" s="130"/>
      <c r="X104" s="136">
        <v>49</v>
      </c>
      <c r="Y104" s="129">
        <v>17.399999999999999</v>
      </c>
      <c r="Z104" s="136">
        <v>49</v>
      </c>
      <c r="AA104" s="159">
        <v>1.7743055555555301E-3</v>
      </c>
      <c r="AB104" s="136">
        <v>49</v>
      </c>
      <c r="AC104" s="159">
        <v>1.30902777777778E-3</v>
      </c>
      <c r="AD104">
        <v>130</v>
      </c>
    </row>
    <row r="105" spans="1:30" ht="18.75" x14ac:dyDescent="0.25">
      <c r="A105" s="128">
        <v>48</v>
      </c>
      <c r="B105" s="128">
        <v>594</v>
      </c>
      <c r="C105" s="136">
        <v>103</v>
      </c>
      <c r="D105" s="129">
        <v>34.299999999999997</v>
      </c>
      <c r="E105" s="136">
        <v>48</v>
      </c>
      <c r="F105" s="130"/>
      <c r="G105" s="136">
        <v>48</v>
      </c>
      <c r="H105" s="130"/>
      <c r="I105" s="136">
        <v>103</v>
      </c>
      <c r="J105" s="130"/>
      <c r="K105" s="136">
        <v>48</v>
      </c>
      <c r="L105" s="127" t="s">
        <v>267</v>
      </c>
      <c r="M105" s="136">
        <v>103</v>
      </c>
      <c r="N105" s="159">
        <v>1.5185185185185399E-3</v>
      </c>
      <c r="O105" s="1">
        <v>137</v>
      </c>
      <c r="P105" s="145"/>
      <c r="Q105" s="128">
        <v>507</v>
      </c>
      <c r="R105" s="136">
        <v>103</v>
      </c>
      <c r="S105" s="129">
        <v>25.3</v>
      </c>
      <c r="T105" s="136">
        <v>48</v>
      </c>
      <c r="U105" s="130"/>
      <c r="V105" s="136">
        <v>48</v>
      </c>
      <c r="W105" s="129">
        <v>11.6</v>
      </c>
      <c r="X105" s="136">
        <v>48</v>
      </c>
      <c r="Y105" s="130"/>
      <c r="Z105" s="136">
        <v>48</v>
      </c>
      <c r="AA105" s="159">
        <v>1.7800925925925699E-3</v>
      </c>
      <c r="AB105" s="136">
        <v>48</v>
      </c>
      <c r="AC105" s="159">
        <v>1.3101851851851801E-3</v>
      </c>
      <c r="AD105">
        <v>130</v>
      </c>
    </row>
    <row r="106" spans="1:30" ht="18.75" x14ac:dyDescent="0.25">
      <c r="A106" s="128">
        <v>47</v>
      </c>
      <c r="B106" s="128">
        <v>596</v>
      </c>
      <c r="C106" s="136">
        <v>104</v>
      </c>
      <c r="D106" s="129">
        <v>33.9</v>
      </c>
      <c r="E106" s="136">
        <v>47</v>
      </c>
      <c r="F106" s="130"/>
      <c r="G106" s="136">
        <v>47</v>
      </c>
      <c r="H106" s="130"/>
      <c r="I106" s="136">
        <v>104</v>
      </c>
      <c r="J106" s="129">
        <v>14.7</v>
      </c>
      <c r="K106" s="136">
        <v>47</v>
      </c>
      <c r="L106" s="127" t="s">
        <v>265</v>
      </c>
      <c r="M106" s="136">
        <v>104</v>
      </c>
      <c r="N106" s="159">
        <v>1.5196759259259499E-3</v>
      </c>
      <c r="O106" s="1">
        <v>137</v>
      </c>
      <c r="P106" s="145"/>
      <c r="Q106" s="128">
        <v>509</v>
      </c>
      <c r="R106" s="136">
        <v>104</v>
      </c>
      <c r="S106" s="129">
        <v>24.9</v>
      </c>
      <c r="T106" s="136">
        <v>47</v>
      </c>
      <c r="U106" s="130"/>
      <c r="V106" s="136">
        <v>47</v>
      </c>
      <c r="W106" s="130"/>
      <c r="X106" s="136">
        <v>47</v>
      </c>
      <c r="Y106" s="129">
        <v>17.5</v>
      </c>
      <c r="Z106" s="136">
        <v>47</v>
      </c>
      <c r="AA106" s="159">
        <v>1.7858796296296E-3</v>
      </c>
      <c r="AB106" s="136">
        <v>47</v>
      </c>
      <c r="AC106" s="159">
        <v>1.3113425925925901E-3</v>
      </c>
      <c r="AD106">
        <v>129</v>
      </c>
    </row>
    <row r="107" spans="1:30" ht="18.75" x14ac:dyDescent="0.25">
      <c r="A107" s="128">
        <v>46</v>
      </c>
      <c r="B107" s="128">
        <v>598</v>
      </c>
      <c r="C107" s="136">
        <v>105</v>
      </c>
      <c r="D107" s="129">
        <v>33.5</v>
      </c>
      <c r="E107" s="136">
        <v>46</v>
      </c>
      <c r="F107" s="129">
        <v>6</v>
      </c>
      <c r="G107" s="136">
        <v>46</v>
      </c>
      <c r="H107" s="129">
        <v>8.6</v>
      </c>
      <c r="I107" s="136">
        <v>105</v>
      </c>
      <c r="J107" s="130"/>
      <c r="K107" s="136">
        <v>46</v>
      </c>
      <c r="L107" s="127" t="s">
        <v>263</v>
      </c>
      <c r="M107" s="136">
        <v>105</v>
      </c>
      <c r="N107" s="159">
        <v>1.5208333333333499E-3</v>
      </c>
      <c r="O107" s="1">
        <v>137</v>
      </c>
      <c r="P107" s="145"/>
      <c r="Q107" s="128">
        <v>510</v>
      </c>
      <c r="R107" s="136">
        <v>105</v>
      </c>
      <c r="S107" s="129">
        <v>24.5</v>
      </c>
      <c r="T107" s="136">
        <v>46</v>
      </c>
      <c r="U107" s="129">
        <v>6.2</v>
      </c>
      <c r="V107" s="136">
        <v>46</v>
      </c>
      <c r="W107" s="130"/>
      <c r="X107" s="136">
        <v>46</v>
      </c>
      <c r="Y107" s="130"/>
      <c r="Z107" s="136">
        <v>46</v>
      </c>
      <c r="AA107" s="159">
        <v>1.79166666666664E-3</v>
      </c>
      <c r="AB107" s="136">
        <v>46</v>
      </c>
      <c r="AC107" s="159">
        <v>1.3125000000000001E-3</v>
      </c>
      <c r="AD107">
        <v>129</v>
      </c>
    </row>
    <row r="108" spans="1:30" ht="18.75" x14ac:dyDescent="0.25">
      <c r="A108" s="128">
        <v>45</v>
      </c>
      <c r="B108" s="128">
        <v>600</v>
      </c>
      <c r="C108" s="136">
        <v>106</v>
      </c>
      <c r="D108" s="129">
        <v>33</v>
      </c>
      <c r="E108" s="136">
        <v>45</v>
      </c>
      <c r="F108" s="130"/>
      <c r="G108" s="136">
        <v>45</v>
      </c>
      <c r="H108" s="130"/>
      <c r="I108" s="136">
        <v>106</v>
      </c>
      <c r="J108" s="129">
        <v>14.8</v>
      </c>
      <c r="K108" s="136">
        <v>45</v>
      </c>
      <c r="L108" s="127" t="s">
        <v>262</v>
      </c>
      <c r="M108" s="136">
        <v>106</v>
      </c>
      <c r="N108" s="159">
        <v>1.5219907407407599E-3</v>
      </c>
      <c r="O108" s="1">
        <v>137</v>
      </c>
      <c r="P108" s="145"/>
      <c r="Q108" s="128">
        <v>511</v>
      </c>
      <c r="R108" s="136">
        <v>106</v>
      </c>
      <c r="S108" s="129">
        <v>24.1</v>
      </c>
      <c r="T108" s="136">
        <v>45</v>
      </c>
      <c r="U108" s="130"/>
      <c r="V108" s="136">
        <v>45</v>
      </c>
      <c r="W108" s="129">
        <v>11.7</v>
      </c>
      <c r="X108" s="136">
        <v>45</v>
      </c>
      <c r="Y108" s="129">
        <v>17.600000000000001</v>
      </c>
      <c r="Z108" s="136">
        <v>45</v>
      </c>
      <c r="AA108" s="159">
        <v>1.79745370370368E-3</v>
      </c>
      <c r="AB108" s="136">
        <v>45</v>
      </c>
      <c r="AC108" s="159">
        <v>1.3136574074074101E-3</v>
      </c>
      <c r="AD108">
        <v>129</v>
      </c>
    </row>
    <row r="109" spans="1:30" ht="18.75" x14ac:dyDescent="0.25">
      <c r="A109" s="128">
        <v>44</v>
      </c>
      <c r="B109" s="128">
        <v>602</v>
      </c>
      <c r="C109" s="136">
        <v>107</v>
      </c>
      <c r="D109" s="129">
        <v>32.5</v>
      </c>
      <c r="E109" s="136">
        <v>44</v>
      </c>
      <c r="F109" s="130"/>
      <c r="G109" s="136">
        <v>44</v>
      </c>
      <c r="H109" s="130"/>
      <c r="I109" s="136">
        <v>107</v>
      </c>
      <c r="J109" s="130"/>
      <c r="K109" s="136">
        <v>44</v>
      </c>
      <c r="L109" s="127" t="s">
        <v>260</v>
      </c>
      <c r="M109" s="136">
        <v>107</v>
      </c>
      <c r="N109" s="159">
        <v>1.5231481481481699E-3</v>
      </c>
      <c r="O109" s="1">
        <v>137</v>
      </c>
      <c r="P109" s="145"/>
      <c r="Q109" s="128">
        <v>512</v>
      </c>
      <c r="R109" s="136">
        <v>107</v>
      </c>
      <c r="S109" s="129">
        <v>23.7</v>
      </c>
      <c r="T109" s="136">
        <v>44</v>
      </c>
      <c r="U109" s="130"/>
      <c r="V109" s="136">
        <v>44</v>
      </c>
      <c r="W109" s="130"/>
      <c r="X109" s="136">
        <v>44</v>
      </c>
      <c r="Y109" s="130"/>
      <c r="Z109" s="136">
        <v>44</v>
      </c>
      <c r="AA109" s="159">
        <v>1.8032407407407101E-3</v>
      </c>
      <c r="AB109" s="136">
        <v>44</v>
      </c>
      <c r="AC109" s="159">
        <v>1.3148148148148099E-3</v>
      </c>
      <c r="AD109">
        <v>129</v>
      </c>
    </row>
    <row r="110" spans="1:30" ht="18.75" x14ac:dyDescent="0.25">
      <c r="A110" s="128">
        <v>43</v>
      </c>
      <c r="B110" s="128">
        <v>604</v>
      </c>
      <c r="C110" s="136">
        <v>108</v>
      </c>
      <c r="D110" s="129">
        <v>32</v>
      </c>
      <c r="E110" s="136">
        <v>43</v>
      </c>
      <c r="F110" s="130"/>
      <c r="G110" s="136">
        <v>43</v>
      </c>
      <c r="H110" s="129">
        <v>8.5</v>
      </c>
      <c r="I110" s="136">
        <v>108</v>
      </c>
      <c r="J110" s="129">
        <v>14.9</v>
      </c>
      <c r="K110" s="136">
        <v>43</v>
      </c>
      <c r="L110" s="127" t="s">
        <v>258</v>
      </c>
      <c r="M110" s="136">
        <v>108</v>
      </c>
      <c r="N110" s="159">
        <v>1.5243055555555799E-3</v>
      </c>
      <c r="O110" s="1">
        <v>137</v>
      </c>
      <c r="P110" s="145"/>
      <c r="Q110" s="128">
        <v>513</v>
      </c>
      <c r="R110" s="136">
        <v>108</v>
      </c>
      <c r="S110" s="129">
        <v>23.3</v>
      </c>
      <c r="T110" s="136">
        <v>43</v>
      </c>
      <c r="U110" s="130"/>
      <c r="V110" s="136">
        <v>43</v>
      </c>
      <c r="W110" s="130"/>
      <c r="X110" s="136">
        <v>43</v>
      </c>
      <c r="Y110" s="129">
        <v>17.7</v>
      </c>
      <c r="Z110" s="136">
        <v>43</v>
      </c>
      <c r="AA110" s="159">
        <v>1.8090277777777499E-3</v>
      </c>
      <c r="AB110" s="136">
        <v>43</v>
      </c>
      <c r="AC110" s="159">
        <v>1.3159722222222199E-3</v>
      </c>
      <c r="AD110">
        <v>129</v>
      </c>
    </row>
    <row r="111" spans="1:30" ht="18.75" x14ac:dyDescent="0.25">
      <c r="A111" s="128">
        <v>42</v>
      </c>
      <c r="B111" s="128">
        <v>606</v>
      </c>
      <c r="C111" s="136">
        <v>109</v>
      </c>
      <c r="D111" s="129">
        <v>31.5</v>
      </c>
      <c r="E111" s="136">
        <v>42</v>
      </c>
      <c r="F111" s="130"/>
      <c r="G111" s="136">
        <v>42</v>
      </c>
      <c r="H111" s="130"/>
      <c r="I111" s="136">
        <v>109</v>
      </c>
      <c r="J111" s="130"/>
      <c r="K111" s="136">
        <v>42</v>
      </c>
      <c r="L111" s="127" t="s">
        <v>256</v>
      </c>
      <c r="M111" s="136">
        <v>109</v>
      </c>
      <c r="N111" s="159">
        <v>1.5254629629629899E-3</v>
      </c>
      <c r="O111" s="1">
        <v>137</v>
      </c>
      <c r="P111" s="145"/>
      <c r="Q111" s="128">
        <v>514</v>
      </c>
      <c r="R111" s="136">
        <v>109</v>
      </c>
      <c r="S111" s="129">
        <v>22.9</v>
      </c>
      <c r="T111" s="136">
        <v>42</v>
      </c>
      <c r="U111" s="130"/>
      <c r="V111" s="136">
        <v>42</v>
      </c>
      <c r="W111" s="129">
        <v>11.8</v>
      </c>
      <c r="X111" s="136">
        <v>42</v>
      </c>
      <c r="Y111" s="130"/>
      <c r="Z111" s="136">
        <v>42</v>
      </c>
      <c r="AA111" s="159">
        <v>1.81481481481479E-3</v>
      </c>
      <c r="AB111" s="136">
        <v>42</v>
      </c>
      <c r="AC111" s="159">
        <v>1.3171296296296299E-3</v>
      </c>
      <c r="AD111">
        <v>128</v>
      </c>
    </row>
    <row r="112" spans="1:30" ht="18.75" x14ac:dyDescent="0.25">
      <c r="A112" s="128">
        <v>41</v>
      </c>
      <c r="B112" s="128">
        <v>608</v>
      </c>
      <c r="C112" s="136">
        <v>110</v>
      </c>
      <c r="D112" s="129">
        <v>31</v>
      </c>
      <c r="E112" s="136">
        <v>41</v>
      </c>
      <c r="F112" s="129">
        <v>6.1</v>
      </c>
      <c r="G112" s="136">
        <v>41</v>
      </c>
      <c r="H112" s="130"/>
      <c r="I112" s="136">
        <v>110</v>
      </c>
      <c r="J112" s="128">
        <v>15</v>
      </c>
      <c r="K112" s="136">
        <v>41</v>
      </c>
      <c r="L112" s="127" t="s">
        <v>254</v>
      </c>
      <c r="M112" s="136">
        <v>110</v>
      </c>
      <c r="N112" s="159">
        <v>1.52662037037039E-3</v>
      </c>
      <c r="O112" s="1">
        <v>137</v>
      </c>
      <c r="P112" s="145"/>
      <c r="Q112" s="128">
        <v>515</v>
      </c>
      <c r="R112" s="136">
        <v>110</v>
      </c>
      <c r="S112" s="129">
        <v>22.5</v>
      </c>
      <c r="T112" s="136">
        <v>41</v>
      </c>
      <c r="U112" s="129">
        <v>6.3</v>
      </c>
      <c r="V112" s="136">
        <v>41</v>
      </c>
      <c r="W112" s="130"/>
      <c r="X112" s="136">
        <v>41</v>
      </c>
      <c r="Y112" s="129">
        <v>17.8</v>
      </c>
      <c r="Z112" s="136">
        <v>41</v>
      </c>
      <c r="AA112" s="159">
        <v>1.82060185185183E-3</v>
      </c>
      <c r="AB112" s="136">
        <v>41</v>
      </c>
      <c r="AC112" s="159">
        <v>1.3182870370370399E-3</v>
      </c>
      <c r="AD112">
        <v>128</v>
      </c>
    </row>
    <row r="113" spans="1:30" ht="18.75" x14ac:dyDescent="0.25">
      <c r="A113" s="128">
        <v>40</v>
      </c>
      <c r="B113" s="128">
        <v>610</v>
      </c>
      <c r="C113" s="136">
        <v>111</v>
      </c>
      <c r="D113" s="129">
        <v>30.5</v>
      </c>
      <c r="E113" s="136">
        <v>40</v>
      </c>
      <c r="F113" s="130"/>
      <c r="G113" s="136">
        <v>40</v>
      </c>
      <c r="H113" s="129">
        <v>8.4</v>
      </c>
      <c r="I113" s="136">
        <v>111</v>
      </c>
      <c r="J113" s="130"/>
      <c r="K113" s="136">
        <v>40</v>
      </c>
      <c r="L113" s="127" t="s">
        <v>252</v>
      </c>
      <c r="M113" s="136">
        <v>111</v>
      </c>
      <c r="N113" s="159">
        <v>1.5277777777778E-3</v>
      </c>
      <c r="O113" s="1">
        <v>136</v>
      </c>
      <c r="P113" s="145"/>
      <c r="Q113" s="128">
        <v>516</v>
      </c>
      <c r="R113" s="136">
        <v>111</v>
      </c>
      <c r="S113" s="129">
        <v>22.1</v>
      </c>
      <c r="T113" s="136">
        <v>40</v>
      </c>
      <c r="U113" s="130"/>
      <c r="V113" s="136">
        <v>40</v>
      </c>
      <c r="W113" s="130"/>
      <c r="X113" s="136">
        <v>40</v>
      </c>
      <c r="Y113" s="130"/>
      <c r="Z113" s="136">
        <v>40</v>
      </c>
      <c r="AA113" s="159">
        <v>1.8263888888888601E-3</v>
      </c>
      <c r="AB113" s="136">
        <v>40</v>
      </c>
      <c r="AC113" s="159">
        <v>1.3194444444444399E-3</v>
      </c>
      <c r="AD113">
        <v>128</v>
      </c>
    </row>
    <row r="114" spans="1:30" ht="18.75" x14ac:dyDescent="0.25">
      <c r="A114" s="128">
        <v>39</v>
      </c>
      <c r="B114" s="128">
        <v>612</v>
      </c>
      <c r="C114" s="136">
        <v>112</v>
      </c>
      <c r="D114" s="129">
        <v>30</v>
      </c>
      <c r="E114" s="136">
        <v>39</v>
      </c>
      <c r="F114" s="130"/>
      <c r="G114" s="136">
        <v>39</v>
      </c>
      <c r="H114" s="130"/>
      <c r="I114" s="136">
        <v>112</v>
      </c>
      <c r="J114" s="129">
        <v>15.1</v>
      </c>
      <c r="K114" s="136">
        <v>39</v>
      </c>
      <c r="L114" s="127" t="s">
        <v>250</v>
      </c>
      <c r="M114" s="136">
        <v>112</v>
      </c>
      <c r="N114" s="159">
        <v>1.52893518518521E-3</v>
      </c>
      <c r="O114" s="1">
        <v>136</v>
      </c>
      <c r="P114" s="145"/>
      <c r="Q114" s="128">
        <v>517</v>
      </c>
      <c r="R114" s="136">
        <v>112</v>
      </c>
      <c r="S114" s="129">
        <v>21.7</v>
      </c>
      <c r="T114" s="136">
        <v>39</v>
      </c>
      <c r="U114" s="130"/>
      <c r="V114" s="136">
        <v>39</v>
      </c>
      <c r="W114" s="129">
        <v>11.9</v>
      </c>
      <c r="X114" s="136">
        <v>39</v>
      </c>
      <c r="Y114" s="129">
        <v>17.899999999999999</v>
      </c>
      <c r="Z114" s="136">
        <v>39</v>
      </c>
      <c r="AA114" s="159">
        <v>1.8321759259259001E-3</v>
      </c>
      <c r="AB114" s="136">
        <v>39</v>
      </c>
      <c r="AC114" s="159">
        <v>1.3206018518518499E-3</v>
      </c>
      <c r="AD114">
        <v>128</v>
      </c>
    </row>
    <row r="115" spans="1:30" ht="18.75" x14ac:dyDescent="0.25">
      <c r="A115" s="128">
        <v>38</v>
      </c>
      <c r="B115" s="128">
        <v>614</v>
      </c>
      <c r="C115" s="136">
        <v>113</v>
      </c>
      <c r="D115" s="129">
        <v>29.5</v>
      </c>
      <c r="E115" s="136">
        <v>38</v>
      </c>
      <c r="F115" s="130"/>
      <c r="G115" s="136">
        <v>38</v>
      </c>
      <c r="H115" s="130"/>
      <c r="I115" s="136">
        <v>113</v>
      </c>
      <c r="J115" s="130"/>
      <c r="K115" s="136">
        <v>38</v>
      </c>
      <c r="L115" s="127" t="s">
        <v>248</v>
      </c>
      <c r="M115" s="136">
        <v>113</v>
      </c>
      <c r="N115" s="159">
        <v>1.53009259259262E-3</v>
      </c>
      <c r="O115" s="1">
        <v>136</v>
      </c>
      <c r="P115" s="145"/>
      <c r="Q115" s="128">
        <v>518</v>
      </c>
      <c r="R115" s="136">
        <v>113</v>
      </c>
      <c r="S115" s="129">
        <v>21.3</v>
      </c>
      <c r="T115" s="136">
        <v>38</v>
      </c>
      <c r="U115" s="130"/>
      <c r="V115" s="136">
        <v>38</v>
      </c>
      <c r="W115" s="130"/>
      <c r="X115" s="136">
        <v>38</v>
      </c>
      <c r="Y115" s="130"/>
      <c r="Z115" s="136">
        <v>38</v>
      </c>
      <c r="AA115" s="159">
        <v>1.8379629629629299E-3</v>
      </c>
      <c r="AB115" s="136">
        <v>38</v>
      </c>
      <c r="AC115" s="159">
        <v>1.3217592592592599E-3</v>
      </c>
      <c r="AD115">
        <v>128</v>
      </c>
    </row>
    <row r="116" spans="1:30" ht="18.75" x14ac:dyDescent="0.25">
      <c r="A116" s="128">
        <v>37</v>
      </c>
      <c r="B116" s="128">
        <v>616</v>
      </c>
      <c r="C116" s="136">
        <v>114</v>
      </c>
      <c r="D116" s="129">
        <v>29</v>
      </c>
      <c r="E116" s="136">
        <v>37</v>
      </c>
      <c r="F116" s="130"/>
      <c r="G116" s="136">
        <v>37</v>
      </c>
      <c r="H116" s="129">
        <v>8.3000000000000007</v>
      </c>
      <c r="I116" s="136">
        <v>114</v>
      </c>
      <c r="J116" s="129">
        <v>15.2</v>
      </c>
      <c r="K116" s="136">
        <v>37</v>
      </c>
      <c r="L116" s="127" t="s">
        <v>246</v>
      </c>
      <c r="M116" s="136">
        <v>114</v>
      </c>
      <c r="N116" s="159">
        <v>1.53125000000002E-3</v>
      </c>
      <c r="O116" s="1">
        <v>136</v>
      </c>
      <c r="P116" s="145"/>
      <c r="Q116" s="128">
        <v>519</v>
      </c>
      <c r="R116" s="136">
        <v>114</v>
      </c>
      <c r="S116" s="129">
        <v>20.9</v>
      </c>
      <c r="T116" s="136">
        <v>37</v>
      </c>
      <c r="U116" s="130"/>
      <c r="V116" s="136">
        <v>37</v>
      </c>
      <c r="W116" s="130"/>
      <c r="X116" s="136">
        <v>37</v>
      </c>
      <c r="Y116" s="129">
        <v>18</v>
      </c>
      <c r="Z116" s="136">
        <v>37</v>
      </c>
      <c r="AA116" s="159">
        <v>1.84374999999997E-3</v>
      </c>
      <c r="AB116" s="136">
        <v>37</v>
      </c>
      <c r="AC116" s="159">
        <v>1.3229166666666699E-3</v>
      </c>
      <c r="AD116">
        <v>127</v>
      </c>
    </row>
    <row r="117" spans="1:30" ht="18.75" x14ac:dyDescent="0.25">
      <c r="A117" s="128">
        <v>36</v>
      </c>
      <c r="B117" s="128">
        <v>618</v>
      </c>
      <c r="C117" s="136">
        <v>115</v>
      </c>
      <c r="D117" s="129">
        <v>28.5</v>
      </c>
      <c r="E117" s="136">
        <v>36</v>
      </c>
      <c r="F117" s="129">
        <v>6.2</v>
      </c>
      <c r="G117" s="136">
        <v>36</v>
      </c>
      <c r="H117" s="130"/>
      <c r="I117" s="136">
        <v>115</v>
      </c>
      <c r="J117" s="130"/>
      <c r="K117" s="136">
        <v>36</v>
      </c>
      <c r="L117" s="127" t="s">
        <v>244</v>
      </c>
      <c r="M117" s="136">
        <v>115</v>
      </c>
      <c r="N117" s="159">
        <v>1.53240740740743E-3</v>
      </c>
      <c r="O117" s="1">
        <v>136</v>
      </c>
      <c r="P117" s="145"/>
      <c r="Q117" s="128">
        <v>520</v>
      </c>
      <c r="R117" s="136">
        <v>115</v>
      </c>
      <c r="S117" s="129">
        <v>20.5</v>
      </c>
      <c r="T117" s="136">
        <v>36</v>
      </c>
      <c r="U117" s="129">
        <v>6.4</v>
      </c>
      <c r="V117" s="136">
        <v>36</v>
      </c>
      <c r="W117" s="129">
        <v>12</v>
      </c>
      <c r="X117" s="136">
        <v>36</v>
      </c>
      <c r="Y117" s="129">
        <v>18.100000000000001</v>
      </c>
      <c r="Z117" s="136">
        <v>36</v>
      </c>
      <c r="AA117" s="159">
        <v>1.84953703703701E-3</v>
      </c>
      <c r="AB117" s="136">
        <v>36</v>
      </c>
      <c r="AC117" s="159">
        <v>1.32407407407407E-3</v>
      </c>
      <c r="AD117">
        <v>127</v>
      </c>
    </row>
    <row r="118" spans="1:30" ht="22.5" x14ac:dyDescent="0.25">
      <c r="A118" s="128">
        <v>35</v>
      </c>
      <c r="B118" s="128">
        <v>620</v>
      </c>
      <c r="C118" s="136">
        <v>116</v>
      </c>
      <c r="D118" s="129">
        <v>28</v>
      </c>
      <c r="E118" s="136">
        <v>35</v>
      </c>
      <c r="F118" s="130"/>
      <c r="G118" s="136">
        <v>35</v>
      </c>
      <c r="H118" s="130"/>
      <c r="I118" s="136">
        <v>116</v>
      </c>
      <c r="J118" s="129">
        <v>15.3</v>
      </c>
      <c r="K118" s="136">
        <v>35</v>
      </c>
      <c r="L118" s="130" t="s">
        <v>241</v>
      </c>
      <c r="M118" s="136">
        <v>116</v>
      </c>
      <c r="N118" s="159">
        <v>1.53356481481484E-3</v>
      </c>
      <c r="O118" s="1">
        <v>136</v>
      </c>
      <c r="P118" s="145"/>
      <c r="Q118" s="128">
        <v>521</v>
      </c>
      <c r="R118" s="136">
        <v>116</v>
      </c>
      <c r="S118" s="129">
        <v>20.100000000000001</v>
      </c>
      <c r="T118" s="136">
        <v>35</v>
      </c>
      <c r="U118" s="130"/>
      <c r="V118" s="136">
        <v>35</v>
      </c>
      <c r="W118" s="130"/>
      <c r="X118" s="136">
        <v>35</v>
      </c>
      <c r="Y118" s="129">
        <v>18.2</v>
      </c>
      <c r="Z118" s="136">
        <v>35</v>
      </c>
      <c r="AA118" s="159">
        <v>1.8553240740740501E-3</v>
      </c>
      <c r="AB118" s="136">
        <v>35</v>
      </c>
      <c r="AC118" s="159">
        <v>1.32523148148148E-3</v>
      </c>
      <c r="AD118">
        <v>127</v>
      </c>
    </row>
    <row r="119" spans="1:30" ht="18.75" x14ac:dyDescent="0.25">
      <c r="A119" s="128">
        <v>34</v>
      </c>
      <c r="B119" s="128">
        <v>622</v>
      </c>
      <c r="C119" s="136">
        <v>117</v>
      </c>
      <c r="D119" s="129">
        <v>27.5</v>
      </c>
      <c r="E119" s="136">
        <v>34</v>
      </c>
      <c r="F119" s="130"/>
      <c r="G119" s="136">
        <v>34</v>
      </c>
      <c r="H119" s="129">
        <v>8.1999999999999993</v>
      </c>
      <c r="I119" s="136">
        <v>117</v>
      </c>
      <c r="J119" s="130"/>
      <c r="K119" s="136">
        <v>34</v>
      </c>
      <c r="L119" s="127" t="s">
        <v>239</v>
      </c>
      <c r="M119" s="136">
        <v>117</v>
      </c>
      <c r="N119" s="159">
        <v>1.53472222222225E-3</v>
      </c>
      <c r="O119" s="1">
        <v>136</v>
      </c>
      <c r="P119" s="145"/>
      <c r="Q119" s="128">
        <v>522</v>
      </c>
      <c r="R119" s="136">
        <v>117</v>
      </c>
      <c r="S119" s="129">
        <v>19.7</v>
      </c>
      <c r="T119" s="136">
        <v>34</v>
      </c>
      <c r="U119" s="130"/>
      <c r="V119" s="136">
        <v>34</v>
      </c>
      <c r="W119" s="130"/>
      <c r="X119" s="136">
        <v>34</v>
      </c>
      <c r="Y119" s="129">
        <v>18.3</v>
      </c>
      <c r="Z119" s="136">
        <v>34</v>
      </c>
      <c r="AA119" s="159">
        <v>1.8611111111110799E-3</v>
      </c>
      <c r="AB119" s="136">
        <v>34</v>
      </c>
      <c r="AC119" s="159">
        <v>1.32638888888889E-3</v>
      </c>
      <c r="AD119">
        <v>127</v>
      </c>
    </row>
    <row r="120" spans="1:30" ht="18.75" x14ac:dyDescent="0.25">
      <c r="A120" s="132">
        <v>33</v>
      </c>
      <c r="B120" s="128">
        <v>624</v>
      </c>
      <c r="C120" s="136">
        <v>118</v>
      </c>
      <c r="D120" s="129">
        <v>27</v>
      </c>
      <c r="E120" s="138">
        <v>33</v>
      </c>
      <c r="F120" s="130"/>
      <c r="G120" s="138">
        <v>33</v>
      </c>
      <c r="H120" s="130"/>
      <c r="I120" s="136">
        <v>118</v>
      </c>
      <c r="J120" s="129">
        <v>15.4</v>
      </c>
      <c r="K120" s="138">
        <v>33</v>
      </c>
      <c r="L120" s="127" t="s">
        <v>237</v>
      </c>
      <c r="M120" s="136">
        <v>118</v>
      </c>
      <c r="N120" s="159">
        <v>1.53587962962965E-3</v>
      </c>
      <c r="O120" s="1">
        <v>136</v>
      </c>
      <c r="P120" s="147"/>
      <c r="Q120" s="128">
        <v>523</v>
      </c>
      <c r="R120" s="136">
        <v>118</v>
      </c>
      <c r="S120" s="129">
        <v>19.3</v>
      </c>
      <c r="T120" s="138">
        <v>33</v>
      </c>
      <c r="U120" s="130"/>
      <c r="V120" s="138">
        <v>33</v>
      </c>
      <c r="W120" s="129">
        <v>12.1</v>
      </c>
      <c r="X120" s="138">
        <v>33</v>
      </c>
      <c r="Y120" s="129">
        <v>18.399999999999999</v>
      </c>
      <c r="Z120" s="138">
        <v>33</v>
      </c>
      <c r="AA120" s="159">
        <v>1.8668981481481199E-3</v>
      </c>
      <c r="AB120" s="136">
        <v>33</v>
      </c>
      <c r="AC120" s="159">
        <v>1.3275462962963E-3</v>
      </c>
      <c r="AD120">
        <v>127</v>
      </c>
    </row>
    <row r="121" spans="1:30" ht="18.75" x14ac:dyDescent="0.25">
      <c r="A121" s="128">
        <v>32</v>
      </c>
      <c r="B121" s="128">
        <v>626</v>
      </c>
      <c r="C121" s="136">
        <v>119</v>
      </c>
      <c r="D121" s="129">
        <v>26.5</v>
      </c>
      <c r="E121" s="136">
        <v>32</v>
      </c>
      <c r="F121" s="130"/>
      <c r="G121" s="136">
        <v>32</v>
      </c>
      <c r="H121" s="130"/>
      <c r="I121" s="136">
        <v>119</v>
      </c>
      <c r="J121" s="130"/>
      <c r="K121" s="136">
        <v>32</v>
      </c>
      <c r="L121" s="127" t="s">
        <v>235</v>
      </c>
      <c r="M121" s="136">
        <v>119</v>
      </c>
      <c r="N121" s="159">
        <v>1.53703703703706E-3</v>
      </c>
      <c r="O121" s="1">
        <v>135</v>
      </c>
      <c r="P121" s="145"/>
      <c r="Q121" s="128">
        <v>524</v>
      </c>
      <c r="R121" s="136">
        <v>119</v>
      </c>
      <c r="S121" s="129">
        <v>18.899999999999999</v>
      </c>
      <c r="T121" s="136">
        <v>32</v>
      </c>
      <c r="U121" s="130"/>
      <c r="V121" s="136">
        <v>32</v>
      </c>
      <c r="W121" s="130"/>
      <c r="X121" s="136">
        <v>32</v>
      </c>
      <c r="Y121" s="129">
        <v>18.5</v>
      </c>
      <c r="Z121" s="136">
        <v>32</v>
      </c>
      <c r="AA121" s="159">
        <v>1.87268518518516E-3</v>
      </c>
      <c r="AB121" s="136">
        <v>32</v>
      </c>
      <c r="AC121" s="159">
        <v>1.3287037037037E-3</v>
      </c>
      <c r="AD121">
        <v>126</v>
      </c>
    </row>
    <row r="122" spans="1:30" ht="18.75" x14ac:dyDescent="0.25">
      <c r="A122" s="128">
        <v>31</v>
      </c>
      <c r="B122" s="128">
        <v>628</v>
      </c>
      <c r="C122" s="136">
        <v>120</v>
      </c>
      <c r="D122" s="129">
        <v>26</v>
      </c>
      <c r="E122" s="136">
        <v>31</v>
      </c>
      <c r="F122" s="129">
        <v>6.3</v>
      </c>
      <c r="G122" s="136">
        <v>31</v>
      </c>
      <c r="H122" s="129">
        <v>8.1</v>
      </c>
      <c r="I122" s="136">
        <v>120</v>
      </c>
      <c r="J122" s="129">
        <v>15.5</v>
      </c>
      <c r="K122" s="136">
        <v>31</v>
      </c>
      <c r="L122" s="127" t="s">
        <v>233</v>
      </c>
      <c r="M122" s="136">
        <v>120</v>
      </c>
      <c r="N122" s="159">
        <v>1.53819444444447E-3</v>
      </c>
      <c r="O122" s="1">
        <v>135</v>
      </c>
      <c r="P122" s="145"/>
      <c r="Q122" s="128">
        <v>525</v>
      </c>
      <c r="R122" s="136">
        <v>120</v>
      </c>
      <c r="S122" s="129">
        <v>18.5</v>
      </c>
      <c r="T122" s="136">
        <v>31</v>
      </c>
      <c r="U122" s="129">
        <v>6.5</v>
      </c>
      <c r="V122" s="136">
        <v>31</v>
      </c>
      <c r="W122" s="130"/>
      <c r="X122" s="136">
        <v>31</v>
      </c>
      <c r="Y122" s="129">
        <v>18.600000000000001</v>
      </c>
      <c r="Z122" s="136">
        <v>31</v>
      </c>
      <c r="AA122" s="159">
        <v>1.87847222222219E-3</v>
      </c>
      <c r="AB122" s="136">
        <v>31</v>
      </c>
      <c r="AC122" s="159">
        <v>1.32986111111111E-3</v>
      </c>
      <c r="AD122">
        <v>126</v>
      </c>
    </row>
    <row r="123" spans="1:30" ht="18.75" x14ac:dyDescent="0.25">
      <c r="A123" s="128">
        <v>30</v>
      </c>
      <c r="B123" s="128">
        <v>630</v>
      </c>
      <c r="C123" s="136">
        <v>121</v>
      </c>
      <c r="D123" s="129">
        <v>25.5</v>
      </c>
      <c r="E123" s="136">
        <v>30</v>
      </c>
      <c r="F123" s="130"/>
      <c r="G123" s="136">
        <v>30</v>
      </c>
      <c r="H123" s="130"/>
      <c r="I123" s="136">
        <v>121</v>
      </c>
      <c r="J123" s="130"/>
      <c r="K123" s="136">
        <v>30</v>
      </c>
      <c r="L123" s="127" t="s">
        <v>231</v>
      </c>
      <c r="M123" s="136">
        <v>121</v>
      </c>
      <c r="N123" s="159">
        <v>1.5393518518518801E-3</v>
      </c>
      <c r="O123" s="1">
        <v>135</v>
      </c>
      <c r="P123" s="145"/>
      <c r="Q123" s="128">
        <v>526</v>
      </c>
      <c r="R123" s="136">
        <v>121</v>
      </c>
      <c r="S123" s="129">
        <v>18.100000000000001</v>
      </c>
      <c r="T123" s="136">
        <v>30</v>
      </c>
      <c r="U123" s="130"/>
      <c r="V123" s="136">
        <v>30</v>
      </c>
      <c r="W123" s="129">
        <v>12.2</v>
      </c>
      <c r="X123" s="136">
        <v>30</v>
      </c>
      <c r="Y123" s="129">
        <v>18.7</v>
      </c>
      <c r="Z123" s="136">
        <v>30</v>
      </c>
      <c r="AA123" s="159">
        <v>1.8842592592592301E-3</v>
      </c>
      <c r="AB123" s="136">
        <v>30</v>
      </c>
      <c r="AC123" s="159">
        <v>1.33101851851852E-3</v>
      </c>
      <c r="AD123">
        <v>126</v>
      </c>
    </row>
    <row r="124" spans="1:30" ht="18.75" x14ac:dyDescent="0.25">
      <c r="A124" s="128">
        <v>29</v>
      </c>
      <c r="B124" s="128">
        <v>632</v>
      </c>
      <c r="C124" s="136">
        <v>122</v>
      </c>
      <c r="D124" s="129">
        <v>25</v>
      </c>
      <c r="E124" s="136">
        <v>29</v>
      </c>
      <c r="F124" s="130"/>
      <c r="G124" s="136">
        <v>29</v>
      </c>
      <c r="H124" s="130"/>
      <c r="I124" s="136">
        <v>122</v>
      </c>
      <c r="J124" s="129">
        <v>15.6</v>
      </c>
      <c r="K124" s="136">
        <v>29</v>
      </c>
      <c r="L124" s="127" t="s">
        <v>229</v>
      </c>
      <c r="M124" s="136">
        <v>122</v>
      </c>
      <c r="N124" s="159">
        <v>1.5405092592592801E-3</v>
      </c>
      <c r="O124" s="1">
        <v>135</v>
      </c>
      <c r="P124" s="145"/>
      <c r="Q124" s="128">
        <v>527</v>
      </c>
      <c r="R124" s="136">
        <v>122</v>
      </c>
      <c r="S124" s="129">
        <v>17.7</v>
      </c>
      <c r="T124" s="136">
        <v>29</v>
      </c>
      <c r="U124" s="130"/>
      <c r="V124" s="136">
        <v>29</v>
      </c>
      <c r="W124" s="130"/>
      <c r="X124" s="136">
        <v>29</v>
      </c>
      <c r="Y124" s="129">
        <v>18.8</v>
      </c>
      <c r="Z124" s="136">
        <v>29</v>
      </c>
      <c r="AA124" s="159">
        <v>1.8900462962962699E-3</v>
      </c>
      <c r="AB124" s="136">
        <v>29</v>
      </c>
      <c r="AC124" s="159">
        <v>1.33217592592592E-3</v>
      </c>
      <c r="AD124">
        <v>126</v>
      </c>
    </row>
    <row r="125" spans="1:30" ht="18.75" x14ac:dyDescent="0.25">
      <c r="A125" s="128">
        <v>28</v>
      </c>
      <c r="B125" s="128">
        <v>633</v>
      </c>
      <c r="C125" s="136">
        <v>123</v>
      </c>
      <c r="D125" s="129">
        <v>24.5</v>
      </c>
      <c r="E125" s="136">
        <v>28</v>
      </c>
      <c r="F125" s="130"/>
      <c r="G125" s="136">
        <v>28</v>
      </c>
      <c r="H125" s="129">
        <v>8</v>
      </c>
      <c r="I125" s="136">
        <v>123</v>
      </c>
      <c r="J125" s="130"/>
      <c r="K125" s="136">
        <v>28</v>
      </c>
      <c r="L125" s="127" t="s">
        <v>227</v>
      </c>
      <c r="M125" s="136">
        <v>123</v>
      </c>
      <c r="N125" s="159">
        <v>1.5416666666666901E-3</v>
      </c>
      <c r="O125" s="1">
        <v>135</v>
      </c>
      <c r="P125" s="145"/>
      <c r="Q125" s="128">
        <v>528</v>
      </c>
      <c r="R125" s="136">
        <v>123</v>
      </c>
      <c r="S125" s="129">
        <v>17.3</v>
      </c>
      <c r="T125" s="136">
        <v>28</v>
      </c>
      <c r="U125" s="130"/>
      <c r="V125" s="136">
        <v>28</v>
      </c>
      <c r="W125" s="130"/>
      <c r="X125" s="136">
        <v>28</v>
      </c>
      <c r="Y125" s="129">
        <v>18.899999999999999</v>
      </c>
      <c r="Z125" s="136">
        <v>28</v>
      </c>
      <c r="AA125" s="159">
        <v>1.8958333333333E-3</v>
      </c>
      <c r="AB125" s="136">
        <v>28</v>
      </c>
      <c r="AC125" s="159">
        <v>1.33333333333333E-3</v>
      </c>
      <c r="AD125">
        <v>126</v>
      </c>
    </row>
    <row r="126" spans="1:30" ht="18.75" x14ac:dyDescent="0.25">
      <c r="A126" s="128">
        <v>27</v>
      </c>
      <c r="B126" s="128">
        <v>634</v>
      </c>
      <c r="C126" s="136">
        <v>124</v>
      </c>
      <c r="D126" s="129">
        <v>24</v>
      </c>
      <c r="E126" s="136">
        <v>27</v>
      </c>
      <c r="F126" s="130"/>
      <c r="G126" s="136">
        <v>27</v>
      </c>
      <c r="H126" s="130"/>
      <c r="I126" s="136">
        <v>124</v>
      </c>
      <c r="J126" s="129">
        <v>15.7</v>
      </c>
      <c r="K126" s="136">
        <v>27</v>
      </c>
      <c r="L126" s="127" t="s">
        <v>225</v>
      </c>
      <c r="M126" s="136">
        <v>124</v>
      </c>
      <c r="N126" s="159">
        <v>1.5428240740741001E-3</v>
      </c>
      <c r="O126" s="1">
        <v>135</v>
      </c>
      <c r="P126" s="145"/>
      <c r="Q126" s="128">
        <v>529</v>
      </c>
      <c r="R126" s="136">
        <v>124</v>
      </c>
      <c r="S126" s="129">
        <v>16.899999999999999</v>
      </c>
      <c r="T126" s="136">
        <v>27</v>
      </c>
      <c r="U126" s="130"/>
      <c r="V126" s="136">
        <v>27</v>
      </c>
      <c r="W126" s="129">
        <v>12.3</v>
      </c>
      <c r="X126" s="136">
        <v>27</v>
      </c>
      <c r="Y126" s="129">
        <v>19</v>
      </c>
      <c r="Z126" s="136">
        <v>27</v>
      </c>
      <c r="AA126" s="159">
        <v>1.9027777777777778E-3</v>
      </c>
      <c r="AB126" s="136">
        <v>27</v>
      </c>
      <c r="AC126" s="159">
        <v>1.33449074074074E-3</v>
      </c>
      <c r="AD126">
        <v>125</v>
      </c>
    </row>
    <row r="127" spans="1:30" ht="18.75" x14ac:dyDescent="0.25">
      <c r="A127" s="128">
        <v>26</v>
      </c>
      <c r="B127" s="128">
        <v>635</v>
      </c>
      <c r="C127" s="136">
        <v>125</v>
      </c>
      <c r="D127" s="129">
        <v>23.5</v>
      </c>
      <c r="E127" s="136">
        <v>26</v>
      </c>
      <c r="F127" s="129">
        <v>6.4</v>
      </c>
      <c r="G127" s="136">
        <v>26</v>
      </c>
      <c r="H127" s="130"/>
      <c r="I127" s="136">
        <v>125</v>
      </c>
      <c r="J127" s="130"/>
      <c r="K127" s="136">
        <v>26</v>
      </c>
      <c r="L127" s="127" t="s">
        <v>223</v>
      </c>
      <c r="M127" s="136">
        <v>125</v>
      </c>
      <c r="N127" s="159">
        <v>1.5439814814815101E-3</v>
      </c>
      <c r="O127" s="1">
        <v>135</v>
      </c>
      <c r="P127" s="145"/>
      <c r="Q127" s="128">
        <v>530</v>
      </c>
      <c r="R127" s="136">
        <v>125</v>
      </c>
      <c r="S127" s="129">
        <v>16.5</v>
      </c>
      <c r="T127" s="136">
        <v>26</v>
      </c>
      <c r="U127" s="129">
        <v>6.6</v>
      </c>
      <c r="V127" s="136">
        <v>26</v>
      </c>
      <c r="W127" s="130"/>
      <c r="X127" s="136">
        <v>26</v>
      </c>
      <c r="Y127" s="129">
        <v>19.2</v>
      </c>
      <c r="Z127" s="136">
        <v>26</v>
      </c>
      <c r="AA127" s="159">
        <v>1.9097222222222222E-3</v>
      </c>
      <c r="AB127" s="136">
        <v>26</v>
      </c>
      <c r="AC127" s="159">
        <v>1.33564814814815E-3</v>
      </c>
      <c r="AD127">
        <v>125</v>
      </c>
    </row>
    <row r="128" spans="1:30" ht="18.75" x14ac:dyDescent="0.25">
      <c r="A128" s="128">
        <v>25</v>
      </c>
      <c r="B128" s="128">
        <v>636</v>
      </c>
      <c r="C128" s="136">
        <v>126</v>
      </c>
      <c r="D128" s="129">
        <v>23</v>
      </c>
      <c r="E128" s="136">
        <v>25</v>
      </c>
      <c r="F128" s="129"/>
      <c r="G128" s="136">
        <v>25</v>
      </c>
      <c r="H128" s="129">
        <v>7.9</v>
      </c>
      <c r="I128" s="136">
        <v>126</v>
      </c>
      <c r="J128" s="129">
        <v>15.8</v>
      </c>
      <c r="K128" s="136">
        <v>25</v>
      </c>
      <c r="L128" s="127" t="s">
        <v>221</v>
      </c>
      <c r="M128" s="136">
        <v>126</v>
      </c>
      <c r="N128" s="159">
        <v>1.5451388888889099E-3</v>
      </c>
      <c r="O128" s="1">
        <v>135</v>
      </c>
      <c r="P128" s="145"/>
      <c r="Q128" s="128">
        <v>531</v>
      </c>
      <c r="R128" s="136">
        <v>126</v>
      </c>
      <c r="S128" s="129">
        <v>16.100000000000001</v>
      </c>
      <c r="T128" s="136">
        <v>25</v>
      </c>
      <c r="U128" s="130"/>
      <c r="V128" s="136">
        <v>25</v>
      </c>
      <c r="W128" s="130"/>
      <c r="X128" s="136">
        <v>25</v>
      </c>
      <c r="Y128" s="129">
        <v>19.399999999999999</v>
      </c>
      <c r="Z128" s="136">
        <v>25</v>
      </c>
      <c r="AA128" s="159">
        <v>1.9166666666666666E-3</v>
      </c>
      <c r="AB128" s="136">
        <v>25</v>
      </c>
      <c r="AC128" s="159">
        <v>1.3368055555555501E-3</v>
      </c>
      <c r="AD128">
        <v>125</v>
      </c>
    </row>
    <row r="129" spans="1:30" ht="18.75" x14ac:dyDescent="0.25">
      <c r="A129" s="128">
        <v>24</v>
      </c>
      <c r="B129" s="128">
        <v>637</v>
      </c>
      <c r="C129" s="136">
        <v>127</v>
      </c>
      <c r="D129" s="129">
        <v>22.5</v>
      </c>
      <c r="E129" s="136">
        <v>24</v>
      </c>
      <c r="F129" s="129"/>
      <c r="G129" s="136">
        <v>24</v>
      </c>
      <c r="H129" s="130"/>
      <c r="I129" s="136">
        <v>127</v>
      </c>
      <c r="J129" s="129"/>
      <c r="K129" s="136">
        <v>24</v>
      </c>
      <c r="L129" s="127" t="s">
        <v>219</v>
      </c>
      <c r="M129" s="136">
        <v>127</v>
      </c>
      <c r="N129" s="159">
        <v>1.5462962962963199E-3</v>
      </c>
      <c r="O129" s="1">
        <v>134</v>
      </c>
      <c r="P129" s="145"/>
      <c r="Q129" s="128">
        <v>532</v>
      </c>
      <c r="R129" s="136">
        <v>127</v>
      </c>
      <c r="S129" s="129">
        <v>15.7</v>
      </c>
      <c r="T129" s="136">
        <v>24</v>
      </c>
      <c r="U129" s="130"/>
      <c r="V129" s="136">
        <v>24</v>
      </c>
      <c r="W129" s="129">
        <v>12.4</v>
      </c>
      <c r="X129" s="136">
        <v>24</v>
      </c>
      <c r="Y129" s="129">
        <v>19.600000000000001</v>
      </c>
      <c r="Z129" s="136">
        <v>24</v>
      </c>
      <c r="AA129" s="159">
        <v>1.9236111111111112E-3</v>
      </c>
      <c r="AB129" s="136">
        <v>24</v>
      </c>
      <c r="AC129" s="159">
        <v>1.3379629629629601E-3</v>
      </c>
      <c r="AD129">
        <v>125</v>
      </c>
    </row>
    <row r="130" spans="1:30" ht="18.75" x14ac:dyDescent="0.25">
      <c r="A130" s="128">
        <v>23</v>
      </c>
      <c r="B130" s="128">
        <v>638</v>
      </c>
      <c r="C130" s="136">
        <v>128</v>
      </c>
      <c r="D130" s="129">
        <v>22</v>
      </c>
      <c r="E130" s="136">
        <v>23</v>
      </c>
      <c r="F130" s="129"/>
      <c r="G130" s="136">
        <v>23</v>
      </c>
      <c r="H130" s="130"/>
      <c r="I130" s="136">
        <v>128</v>
      </c>
      <c r="J130" s="129">
        <v>15.9</v>
      </c>
      <c r="K130" s="136">
        <v>23</v>
      </c>
      <c r="L130" s="127" t="s">
        <v>217</v>
      </c>
      <c r="M130" s="136">
        <v>128</v>
      </c>
      <c r="N130" s="159">
        <v>1.5474537037037299E-3</v>
      </c>
      <c r="O130" s="1">
        <v>134</v>
      </c>
      <c r="P130" s="145"/>
      <c r="Q130" s="128">
        <v>533</v>
      </c>
      <c r="R130" s="136">
        <v>128</v>
      </c>
      <c r="S130" s="129">
        <v>15.3</v>
      </c>
      <c r="T130" s="136">
        <v>23</v>
      </c>
      <c r="U130" s="130"/>
      <c r="V130" s="136">
        <v>23</v>
      </c>
      <c r="W130" s="130"/>
      <c r="X130" s="136">
        <v>23</v>
      </c>
      <c r="Y130" s="129">
        <v>19.8</v>
      </c>
      <c r="Z130" s="136">
        <v>23</v>
      </c>
      <c r="AA130" s="159">
        <v>1.9305555555555554E-3</v>
      </c>
      <c r="AB130" s="136">
        <v>23</v>
      </c>
      <c r="AC130" s="159">
        <v>1.3391203703703701E-3</v>
      </c>
      <c r="AD130">
        <v>125</v>
      </c>
    </row>
    <row r="131" spans="1:30" ht="18.75" x14ac:dyDescent="0.25">
      <c r="A131" s="128">
        <v>22</v>
      </c>
      <c r="B131" s="128">
        <v>639</v>
      </c>
      <c r="C131" s="136">
        <v>129</v>
      </c>
      <c r="D131" s="129">
        <v>21.5</v>
      </c>
      <c r="E131" s="136">
        <v>22</v>
      </c>
      <c r="F131" s="129"/>
      <c r="G131" s="136">
        <v>22</v>
      </c>
      <c r="H131" s="129">
        <v>7.8</v>
      </c>
      <c r="I131" s="136">
        <v>129</v>
      </c>
      <c r="J131" s="129"/>
      <c r="K131" s="136">
        <v>22</v>
      </c>
      <c r="L131" s="127" t="s">
        <v>215</v>
      </c>
      <c r="M131" s="136">
        <v>129</v>
      </c>
      <c r="N131" s="159">
        <v>1.5486111111111399E-3</v>
      </c>
      <c r="O131" s="1">
        <v>134</v>
      </c>
      <c r="P131" s="145"/>
      <c r="Q131" s="128">
        <v>534</v>
      </c>
      <c r="R131" s="136">
        <v>129</v>
      </c>
      <c r="S131" s="129">
        <v>14.9</v>
      </c>
      <c r="T131" s="136">
        <v>22</v>
      </c>
      <c r="U131" s="130"/>
      <c r="V131" s="136">
        <v>22</v>
      </c>
      <c r="W131" s="130"/>
      <c r="X131" s="136">
        <v>22</v>
      </c>
      <c r="Y131" s="128">
        <v>20</v>
      </c>
      <c r="Z131" s="136">
        <v>22</v>
      </c>
      <c r="AA131" s="159">
        <v>1.9375E-3</v>
      </c>
      <c r="AB131" s="136">
        <v>22</v>
      </c>
      <c r="AC131" s="159">
        <v>1.3402777777777801E-3</v>
      </c>
      <c r="AD131">
        <v>124</v>
      </c>
    </row>
    <row r="132" spans="1:30" ht="18.75" x14ac:dyDescent="0.25">
      <c r="A132" s="128">
        <v>21</v>
      </c>
      <c r="B132" s="128">
        <v>640</v>
      </c>
      <c r="C132" s="136">
        <v>130</v>
      </c>
      <c r="D132" s="129">
        <v>21</v>
      </c>
      <c r="E132" s="136">
        <v>21</v>
      </c>
      <c r="F132" s="129">
        <v>6.5</v>
      </c>
      <c r="G132" s="136">
        <v>21</v>
      </c>
      <c r="H132" s="130"/>
      <c r="I132" s="136">
        <v>130</v>
      </c>
      <c r="J132" s="129">
        <v>16</v>
      </c>
      <c r="K132" s="136">
        <v>21</v>
      </c>
      <c r="L132" s="127" t="s">
        <v>213</v>
      </c>
      <c r="M132" s="136">
        <v>130</v>
      </c>
      <c r="N132" s="159">
        <v>1.5497685185185499E-3</v>
      </c>
      <c r="O132" s="1">
        <v>134</v>
      </c>
      <c r="P132" s="145"/>
      <c r="Q132" s="128">
        <v>535</v>
      </c>
      <c r="R132" s="136">
        <v>130</v>
      </c>
      <c r="S132" s="129">
        <v>14.5</v>
      </c>
      <c r="T132" s="136">
        <v>21</v>
      </c>
      <c r="U132" s="129">
        <v>6.7</v>
      </c>
      <c r="V132" s="136">
        <v>21</v>
      </c>
      <c r="W132" s="129">
        <v>12.5</v>
      </c>
      <c r="X132" s="136">
        <v>21</v>
      </c>
      <c r="Y132" s="129">
        <v>20.2</v>
      </c>
      <c r="Z132" s="136">
        <v>21</v>
      </c>
      <c r="AA132" s="159">
        <v>1.9444444444444401E-3</v>
      </c>
      <c r="AB132" s="136">
        <v>21</v>
      </c>
      <c r="AC132" s="159">
        <v>1.3414351851851801E-3</v>
      </c>
      <c r="AD132">
        <v>124</v>
      </c>
    </row>
    <row r="133" spans="1:30" ht="18.75" x14ac:dyDescent="0.25">
      <c r="A133" s="128">
        <v>20</v>
      </c>
      <c r="B133" s="128">
        <v>641</v>
      </c>
      <c r="C133" s="136">
        <v>131</v>
      </c>
      <c r="D133" s="129">
        <v>20.5</v>
      </c>
      <c r="E133" s="136">
        <v>20</v>
      </c>
      <c r="F133" s="129"/>
      <c r="G133" s="136">
        <v>20</v>
      </c>
      <c r="H133" s="130"/>
      <c r="I133" s="136">
        <v>131</v>
      </c>
      <c r="J133" s="129">
        <v>16.100000000000001</v>
      </c>
      <c r="K133" s="136">
        <v>20</v>
      </c>
      <c r="L133" s="127" t="s">
        <v>211</v>
      </c>
      <c r="M133" s="136">
        <v>131</v>
      </c>
      <c r="N133" s="159">
        <v>1.5509259259259499E-3</v>
      </c>
      <c r="O133" s="1">
        <v>134</v>
      </c>
      <c r="P133" s="145"/>
      <c r="Q133" s="128">
        <v>536</v>
      </c>
      <c r="R133" s="136">
        <v>131</v>
      </c>
      <c r="S133" s="129">
        <v>14.1</v>
      </c>
      <c r="T133" s="136">
        <v>20</v>
      </c>
      <c r="U133" s="130"/>
      <c r="V133" s="136">
        <v>20</v>
      </c>
      <c r="W133" s="130"/>
      <c r="X133" s="136">
        <v>20</v>
      </c>
      <c r="Y133" s="129">
        <v>20.399999999999999</v>
      </c>
      <c r="Z133" s="136">
        <v>20</v>
      </c>
      <c r="AA133" s="159">
        <v>1.9513888888888901E-3</v>
      </c>
      <c r="AB133" s="136">
        <v>20</v>
      </c>
      <c r="AC133" s="159">
        <v>1.3425925925925901E-3</v>
      </c>
      <c r="AD133">
        <v>124</v>
      </c>
    </row>
    <row r="134" spans="1:30" ht="18.75" x14ac:dyDescent="0.25">
      <c r="A134" s="128">
        <v>19</v>
      </c>
      <c r="B134" s="128">
        <v>642</v>
      </c>
      <c r="C134" s="136">
        <v>132</v>
      </c>
      <c r="D134" s="129">
        <v>20</v>
      </c>
      <c r="E134" s="136">
        <v>19</v>
      </c>
      <c r="F134" s="129"/>
      <c r="G134" s="136">
        <v>19</v>
      </c>
      <c r="H134" s="129">
        <v>7.7</v>
      </c>
      <c r="I134" s="136">
        <v>132</v>
      </c>
      <c r="J134" s="129">
        <v>16.2</v>
      </c>
      <c r="K134" s="136">
        <v>19</v>
      </c>
      <c r="L134" s="127" t="s">
        <v>209</v>
      </c>
      <c r="M134" s="136">
        <v>132</v>
      </c>
      <c r="N134" s="159">
        <v>1.5520833333333599E-3</v>
      </c>
      <c r="O134" s="1">
        <v>134</v>
      </c>
      <c r="P134" s="145"/>
      <c r="Q134" s="128">
        <v>537</v>
      </c>
      <c r="R134" s="136">
        <v>132</v>
      </c>
      <c r="S134" s="129">
        <v>13.7</v>
      </c>
      <c r="T134" s="136">
        <v>19</v>
      </c>
      <c r="U134" s="130"/>
      <c r="V134" s="136">
        <v>19</v>
      </c>
      <c r="W134" s="129">
        <v>12.6</v>
      </c>
      <c r="X134" s="136">
        <v>19</v>
      </c>
      <c r="Y134" s="129">
        <v>20.6</v>
      </c>
      <c r="Z134" s="136">
        <v>19</v>
      </c>
      <c r="AA134" s="159">
        <v>1.9583333333333302E-3</v>
      </c>
      <c r="AB134" s="136">
        <v>19</v>
      </c>
      <c r="AC134" s="159">
        <v>1.3437499999999999E-3</v>
      </c>
      <c r="AD134">
        <v>124</v>
      </c>
    </row>
    <row r="135" spans="1:30" ht="18.75" x14ac:dyDescent="0.25">
      <c r="A135" s="128">
        <v>18</v>
      </c>
      <c r="B135" s="128">
        <v>643</v>
      </c>
      <c r="C135" s="136">
        <v>133</v>
      </c>
      <c r="D135" s="129">
        <v>19.5</v>
      </c>
      <c r="E135" s="136">
        <v>18</v>
      </c>
      <c r="F135" s="129"/>
      <c r="G135" s="136">
        <v>18</v>
      </c>
      <c r="H135" s="130"/>
      <c r="I135" s="136">
        <v>133</v>
      </c>
      <c r="J135" s="129">
        <v>16.3</v>
      </c>
      <c r="K135" s="136">
        <v>18</v>
      </c>
      <c r="L135" s="127" t="s">
        <v>207</v>
      </c>
      <c r="M135" s="136">
        <v>133</v>
      </c>
      <c r="N135" s="159">
        <v>1.5532407407407699E-3</v>
      </c>
      <c r="O135" s="1">
        <v>134</v>
      </c>
      <c r="P135" s="145"/>
      <c r="Q135" s="128">
        <v>538</v>
      </c>
      <c r="R135" s="136">
        <v>133</v>
      </c>
      <c r="S135" s="129">
        <v>13.3</v>
      </c>
      <c r="T135" s="136">
        <v>18</v>
      </c>
      <c r="U135" s="130"/>
      <c r="V135" s="136">
        <v>18</v>
      </c>
      <c r="W135" s="130"/>
      <c r="X135" s="136">
        <v>18</v>
      </c>
      <c r="Y135" s="129">
        <v>20.8</v>
      </c>
      <c r="Z135" s="136">
        <v>18</v>
      </c>
      <c r="AA135" s="159">
        <v>1.9652777777777802E-3</v>
      </c>
      <c r="AB135" s="136">
        <v>18</v>
      </c>
      <c r="AC135" s="159">
        <v>1.3449074074074099E-3</v>
      </c>
      <c r="AD135">
        <v>124</v>
      </c>
    </row>
    <row r="136" spans="1:30" ht="18.75" x14ac:dyDescent="0.25">
      <c r="A136" s="128">
        <v>17</v>
      </c>
      <c r="B136" s="128">
        <v>644</v>
      </c>
      <c r="C136" s="136">
        <v>134</v>
      </c>
      <c r="D136" s="129">
        <v>19</v>
      </c>
      <c r="E136" s="136">
        <v>17</v>
      </c>
      <c r="F136" s="129"/>
      <c r="G136" s="136">
        <v>17</v>
      </c>
      <c r="H136" s="130"/>
      <c r="I136" s="136">
        <v>134</v>
      </c>
      <c r="J136" s="129">
        <v>16.399999999999999</v>
      </c>
      <c r="K136" s="136">
        <v>17</v>
      </c>
      <c r="L136" s="127" t="s">
        <v>204</v>
      </c>
      <c r="M136" s="136">
        <v>134</v>
      </c>
      <c r="N136" s="159">
        <v>1.5543981481481799E-3</v>
      </c>
      <c r="O136" s="1">
        <v>134</v>
      </c>
      <c r="P136" s="145"/>
      <c r="Q136" s="128">
        <v>539</v>
      </c>
      <c r="R136" s="136">
        <v>134</v>
      </c>
      <c r="S136" s="129">
        <v>12.9</v>
      </c>
      <c r="T136" s="136">
        <v>17</v>
      </c>
      <c r="U136" s="130"/>
      <c r="V136" s="136">
        <v>17</v>
      </c>
      <c r="W136" s="129">
        <v>12.7</v>
      </c>
      <c r="X136" s="136">
        <v>17</v>
      </c>
      <c r="Y136" s="128">
        <v>21</v>
      </c>
      <c r="Z136" s="136">
        <v>17</v>
      </c>
      <c r="AA136" s="159">
        <v>1.9722222222222198E-3</v>
      </c>
      <c r="AB136" s="136">
        <v>17</v>
      </c>
      <c r="AC136" s="159">
        <v>1.3460648148148099E-3</v>
      </c>
      <c r="AD136">
        <v>123</v>
      </c>
    </row>
    <row r="137" spans="1:30" ht="18.75" x14ac:dyDescent="0.25">
      <c r="A137" s="128">
        <v>16</v>
      </c>
      <c r="B137" s="128">
        <v>645</v>
      </c>
      <c r="C137" s="136">
        <v>135</v>
      </c>
      <c r="D137" s="129">
        <v>18.5</v>
      </c>
      <c r="E137" s="136">
        <v>16</v>
      </c>
      <c r="F137" s="129">
        <v>6.6</v>
      </c>
      <c r="G137" s="136">
        <v>16</v>
      </c>
      <c r="H137" s="129">
        <v>7.6</v>
      </c>
      <c r="I137" s="136">
        <v>135</v>
      </c>
      <c r="J137" s="129">
        <v>16.5</v>
      </c>
      <c r="K137" s="136">
        <v>16</v>
      </c>
      <c r="L137" s="127" t="s">
        <v>202</v>
      </c>
      <c r="M137" s="136">
        <v>135</v>
      </c>
      <c r="N137" s="159">
        <v>1.55555555555558E-3</v>
      </c>
      <c r="O137" s="1">
        <v>133</v>
      </c>
      <c r="P137" s="145"/>
      <c r="Q137" s="128">
        <v>540</v>
      </c>
      <c r="R137" s="136">
        <v>135</v>
      </c>
      <c r="S137" s="129">
        <v>12.5</v>
      </c>
      <c r="T137" s="136">
        <v>16</v>
      </c>
      <c r="U137" s="129">
        <v>6.8</v>
      </c>
      <c r="V137" s="136">
        <v>16</v>
      </c>
      <c r="W137" s="130"/>
      <c r="X137" s="136">
        <v>16</v>
      </c>
      <c r="Y137" s="129">
        <v>21.2</v>
      </c>
      <c r="Z137" s="136">
        <v>16</v>
      </c>
      <c r="AA137" s="159">
        <v>1.9791666666666699E-3</v>
      </c>
      <c r="AB137" s="136">
        <v>16</v>
      </c>
      <c r="AC137" s="159">
        <v>1.3472222222222199E-3</v>
      </c>
      <c r="AD137">
        <v>123</v>
      </c>
    </row>
    <row r="138" spans="1:30" ht="18.75" x14ac:dyDescent="0.25">
      <c r="A138" s="128">
        <v>15</v>
      </c>
      <c r="B138" s="128">
        <v>646</v>
      </c>
      <c r="C138" s="136">
        <v>136</v>
      </c>
      <c r="D138" s="129">
        <v>15</v>
      </c>
      <c r="E138" s="136">
        <v>15</v>
      </c>
      <c r="F138" s="129"/>
      <c r="G138" s="136">
        <v>15</v>
      </c>
      <c r="H138" s="130"/>
      <c r="I138" s="136">
        <v>136</v>
      </c>
      <c r="J138" s="129">
        <v>16.600000000000001</v>
      </c>
      <c r="K138" s="136">
        <v>15</v>
      </c>
      <c r="L138" s="127" t="s">
        <v>200</v>
      </c>
      <c r="M138" s="136">
        <v>136</v>
      </c>
      <c r="N138" s="159">
        <v>1.55671296296299E-3</v>
      </c>
      <c r="O138" s="1">
        <v>133</v>
      </c>
      <c r="P138" s="145"/>
      <c r="Q138" s="128">
        <v>541</v>
      </c>
      <c r="R138" s="136">
        <v>136</v>
      </c>
      <c r="S138" s="129">
        <v>12.1</v>
      </c>
      <c r="T138" s="136">
        <v>15</v>
      </c>
      <c r="U138" s="130"/>
      <c r="V138" s="136">
        <v>15</v>
      </c>
      <c r="W138" s="129">
        <v>12.8</v>
      </c>
      <c r="X138" s="136">
        <v>15</v>
      </c>
      <c r="Y138" s="129">
        <v>21.4</v>
      </c>
      <c r="Z138" s="136">
        <v>15</v>
      </c>
      <c r="AA138" s="159">
        <v>1.9861111111111099E-3</v>
      </c>
      <c r="AB138" s="136">
        <v>15</v>
      </c>
      <c r="AC138" s="159">
        <v>1.3483796296296299E-3</v>
      </c>
      <c r="AD138">
        <v>123</v>
      </c>
    </row>
    <row r="139" spans="1:30" ht="18.75" x14ac:dyDescent="0.25">
      <c r="A139" s="128">
        <v>14</v>
      </c>
      <c r="B139" s="128">
        <v>647</v>
      </c>
      <c r="C139" s="136">
        <v>137</v>
      </c>
      <c r="D139" s="129">
        <v>17.5</v>
      </c>
      <c r="E139" s="136">
        <v>14</v>
      </c>
      <c r="F139" s="129"/>
      <c r="G139" s="136">
        <v>14</v>
      </c>
      <c r="H139" s="130"/>
      <c r="I139" s="136">
        <v>137</v>
      </c>
      <c r="J139" s="129">
        <v>16.7</v>
      </c>
      <c r="K139" s="136">
        <v>14</v>
      </c>
      <c r="L139" s="127" t="s">
        <v>198</v>
      </c>
      <c r="M139" s="136">
        <v>137</v>
      </c>
      <c r="N139" s="159">
        <v>1.5578703703704E-3</v>
      </c>
      <c r="O139" s="1">
        <v>133</v>
      </c>
      <c r="P139" s="145"/>
      <c r="Q139" s="128">
        <v>542</v>
      </c>
      <c r="R139" s="136">
        <v>137</v>
      </c>
      <c r="S139" s="129">
        <v>11.7</v>
      </c>
      <c r="T139" s="136">
        <v>14</v>
      </c>
      <c r="U139" s="130"/>
      <c r="V139" s="136">
        <v>14</v>
      </c>
      <c r="W139" s="130"/>
      <c r="X139" s="136">
        <v>14</v>
      </c>
      <c r="Y139" s="129">
        <v>21.6</v>
      </c>
      <c r="Z139" s="136">
        <v>14</v>
      </c>
      <c r="AA139" s="159">
        <v>1.99305555555555E-3</v>
      </c>
      <c r="AB139" s="136">
        <v>14</v>
      </c>
      <c r="AC139" s="159">
        <v>1.3495370370370399E-3</v>
      </c>
      <c r="AD139">
        <v>123</v>
      </c>
    </row>
    <row r="140" spans="1:30" ht="18.75" x14ac:dyDescent="0.25">
      <c r="A140" s="128">
        <v>13</v>
      </c>
      <c r="B140" s="128">
        <v>648</v>
      </c>
      <c r="C140" s="136">
        <v>138</v>
      </c>
      <c r="D140" s="129">
        <v>17</v>
      </c>
      <c r="E140" s="136">
        <v>13</v>
      </c>
      <c r="F140" s="129"/>
      <c r="G140" s="136">
        <v>13</v>
      </c>
      <c r="H140" s="129">
        <v>7.5</v>
      </c>
      <c r="I140" s="136">
        <v>138</v>
      </c>
      <c r="J140" s="129">
        <v>16.8</v>
      </c>
      <c r="K140" s="136">
        <v>13</v>
      </c>
      <c r="L140" s="127" t="s">
        <v>196</v>
      </c>
      <c r="M140" s="136">
        <v>138</v>
      </c>
      <c r="N140" s="159">
        <v>1.55902777777781E-3</v>
      </c>
      <c r="O140" s="1">
        <v>133</v>
      </c>
      <c r="P140" s="145"/>
      <c r="Q140" s="128">
        <v>543</v>
      </c>
      <c r="R140" s="136">
        <v>138</v>
      </c>
      <c r="S140" s="129">
        <v>11.3</v>
      </c>
      <c r="T140" s="136">
        <v>13</v>
      </c>
      <c r="U140" s="130"/>
      <c r="V140" s="136">
        <v>13</v>
      </c>
      <c r="W140" s="129">
        <v>12.9</v>
      </c>
      <c r="X140" s="136">
        <v>13</v>
      </c>
      <c r="Y140" s="129">
        <v>21.5</v>
      </c>
      <c r="Z140" s="136">
        <v>13</v>
      </c>
      <c r="AA140" s="159">
        <v>2E-3</v>
      </c>
      <c r="AB140" s="136">
        <v>13</v>
      </c>
      <c r="AC140" s="159">
        <v>1.35069444444444E-3</v>
      </c>
      <c r="AD140">
        <v>123</v>
      </c>
    </row>
    <row r="141" spans="1:30" ht="18.75" x14ac:dyDescent="0.25">
      <c r="A141" s="128">
        <v>12</v>
      </c>
      <c r="B141" s="128">
        <v>649</v>
      </c>
      <c r="C141" s="136">
        <v>139</v>
      </c>
      <c r="D141" s="129">
        <v>16.5</v>
      </c>
      <c r="E141" s="136">
        <v>12</v>
      </c>
      <c r="F141" s="129"/>
      <c r="G141" s="136">
        <v>12</v>
      </c>
      <c r="H141" s="130"/>
      <c r="I141" s="136">
        <v>139</v>
      </c>
      <c r="J141" s="129">
        <v>16.899999999999999</v>
      </c>
      <c r="K141" s="136">
        <v>12</v>
      </c>
      <c r="L141" s="127" t="s">
        <v>194</v>
      </c>
      <c r="M141" s="136">
        <v>139</v>
      </c>
      <c r="N141" s="159">
        <v>1.56018518518521E-3</v>
      </c>
      <c r="O141" s="1">
        <v>133</v>
      </c>
      <c r="P141" s="145"/>
      <c r="Q141" s="128">
        <v>544</v>
      </c>
      <c r="R141" s="136">
        <v>139</v>
      </c>
      <c r="S141" s="129">
        <v>10.9</v>
      </c>
      <c r="T141" s="136">
        <v>12</v>
      </c>
      <c r="U141" s="130"/>
      <c r="V141" s="136">
        <v>12</v>
      </c>
      <c r="W141" s="130"/>
      <c r="X141" s="136">
        <v>12</v>
      </c>
      <c r="Y141" s="128">
        <v>22</v>
      </c>
      <c r="Z141" s="136">
        <v>12</v>
      </c>
      <c r="AA141" s="159">
        <v>2.0069444444444401E-3</v>
      </c>
      <c r="AB141" s="136">
        <v>12</v>
      </c>
      <c r="AC141" s="159">
        <v>1.35185185185185E-3</v>
      </c>
      <c r="AD141">
        <v>122</v>
      </c>
    </row>
    <row r="142" spans="1:30" ht="18.75" x14ac:dyDescent="0.25">
      <c r="A142" s="128">
        <v>11</v>
      </c>
      <c r="B142" s="128">
        <v>650</v>
      </c>
      <c r="C142" s="136">
        <v>140</v>
      </c>
      <c r="D142" s="129">
        <v>16</v>
      </c>
      <c r="E142" s="136">
        <v>11</v>
      </c>
      <c r="F142" s="129">
        <v>6.7</v>
      </c>
      <c r="G142" s="136">
        <v>11</v>
      </c>
      <c r="H142" s="130"/>
      <c r="I142" s="136">
        <v>140</v>
      </c>
      <c r="J142" s="129">
        <v>17</v>
      </c>
      <c r="K142" s="136">
        <v>11</v>
      </c>
      <c r="L142" s="127" t="s">
        <v>192</v>
      </c>
      <c r="M142" s="136">
        <v>140</v>
      </c>
      <c r="N142" s="159">
        <v>1.56134259259262E-3</v>
      </c>
      <c r="O142" s="1">
        <v>133</v>
      </c>
      <c r="P142" s="145"/>
      <c r="Q142" s="128">
        <v>545</v>
      </c>
      <c r="R142" s="136">
        <v>140</v>
      </c>
      <c r="S142" s="129">
        <v>10.5</v>
      </c>
      <c r="T142" s="136">
        <v>11</v>
      </c>
      <c r="U142" s="129">
        <v>6.9</v>
      </c>
      <c r="V142" s="136">
        <v>11</v>
      </c>
      <c r="W142" s="129">
        <v>13</v>
      </c>
      <c r="X142" s="136">
        <v>11</v>
      </c>
      <c r="Y142" s="129">
        <v>22.3</v>
      </c>
      <c r="Z142" s="136">
        <v>11</v>
      </c>
      <c r="AA142" s="159">
        <v>2.0138888888888901E-3</v>
      </c>
      <c r="AB142" s="136">
        <v>11</v>
      </c>
      <c r="AC142" s="159">
        <v>1.35300925925926E-3</v>
      </c>
      <c r="AD142">
        <v>122</v>
      </c>
    </row>
    <row r="143" spans="1:30" ht="18.75" x14ac:dyDescent="0.25">
      <c r="A143" s="128">
        <v>10</v>
      </c>
      <c r="B143" s="128">
        <v>651</v>
      </c>
      <c r="C143" s="136">
        <v>141</v>
      </c>
      <c r="D143" s="129">
        <v>15.5</v>
      </c>
      <c r="E143" s="136">
        <v>10</v>
      </c>
      <c r="F143" s="129"/>
      <c r="G143" s="136">
        <v>10</v>
      </c>
      <c r="H143" s="129">
        <v>7.4</v>
      </c>
      <c r="I143" s="136">
        <v>141</v>
      </c>
      <c r="J143" s="129">
        <v>17.100000000000001</v>
      </c>
      <c r="K143" s="136">
        <v>10</v>
      </c>
      <c r="L143" s="127" t="s">
        <v>190</v>
      </c>
      <c r="M143" s="136">
        <v>141</v>
      </c>
      <c r="N143" s="159">
        <v>1.56250000000003E-3</v>
      </c>
      <c r="O143" s="1">
        <v>133</v>
      </c>
      <c r="P143" s="145"/>
      <c r="Q143" s="128">
        <v>546</v>
      </c>
      <c r="R143" s="136">
        <v>141</v>
      </c>
      <c r="S143" s="129">
        <v>10.1</v>
      </c>
      <c r="T143" s="136">
        <v>10</v>
      </c>
      <c r="U143" s="130"/>
      <c r="V143" s="136">
        <v>10</v>
      </c>
      <c r="W143" s="130"/>
      <c r="X143" s="136">
        <v>10</v>
      </c>
      <c r="Y143" s="129">
        <v>22.6</v>
      </c>
      <c r="Z143" s="136">
        <v>10</v>
      </c>
      <c r="AA143" s="159">
        <v>2.0208333333333302E-3</v>
      </c>
      <c r="AB143" s="136">
        <v>10</v>
      </c>
      <c r="AC143" s="159">
        <v>1.35416666666667E-3</v>
      </c>
      <c r="AD143">
        <v>122</v>
      </c>
    </row>
    <row r="144" spans="1:30" ht="18.75" x14ac:dyDescent="0.25">
      <c r="A144" s="128">
        <v>9</v>
      </c>
      <c r="B144" s="128">
        <v>652</v>
      </c>
      <c r="C144" s="136">
        <v>142</v>
      </c>
      <c r="D144" s="129">
        <v>15</v>
      </c>
      <c r="E144" s="136">
        <v>9</v>
      </c>
      <c r="F144" s="129"/>
      <c r="G144" s="136">
        <v>9</v>
      </c>
      <c r="H144" s="130"/>
      <c r="I144" s="136">
        <v>142</v>
      </c>
      <c r="J144" s="129">
        <v>17.2</v>
      </c>
      <c r="K144" s="136">
        <v>9</v>
      </c>
      <c r="L144" s="127" t="s">
        <v>188</v>
      </c>
      <c r="M144" s="136">
        <v>142</v>
      </c>
      <c r="N144" s="159">
        <v>1.56365740740744E-3</v>
      </c>
      <c r="O144" s="1">
        <v>133</v>
      </c>
      <c r="P144" s="145"/>
      <c r="Q144" s="128">
        <v>547</v>
      </c>
      <c r="R144" s="136">
        <v>142</v>
      </c>
      <c r="S144" s="129">
        <v>9.6999999999999993</v>
      </c>
      <c r="T144" s="136">
        <v>9</v>
      </c>
      <c r="U144" s="130"/>
      <c r="V144" s="136">
        <v>9</v>
      </c>
      <c r="W144" s="129">
        <v>13.1</v>
      </c>
      <c r="X144" s="136">
        <v>9</v>
      </c>
      <c r="Y144" s="129">
        <v>22.9</v>
      </c>
      <c r="Z144" s="136">
        <v>9</v>
      </c>
      <c r="AA144" s="159">
        <v>2.0277777777777798E-3</v>
      </c>
      <c r="AB144" s="136">
        <v>9</v>
      </c>
      <c r="AC144" s="159">
        <v>1.35532407407407E-3</v>
      </c>
      <c r="AD144">
        <v>122</v>
      </c>
    </row>
    <row r="145" spans="1:30" ht="18.75" x14ac:dyDescent="0.25">
      <c r="A145" s="128">
        <v>8</v>
      </c>
      <c r="B145" s="128">
        <v>653</v>
      </c>
      <c r="C145" s="136">
        <v>143</v>
      </c>
      <c r="D145" s="129">
        <v>14.5</v>
      </c>
      <c r="E145" s="136">
        <v>8</v>
      </c>
      <c r="F145" s="129"/>
      <c r="G145" s="136">
        <v>8</v>
      </c>
      <c r="H145" s="130"/>
      <c r="I145" s="136">
        <v>143</v>
      </c>
      <c r="J145" s="129">
        <v>17.3</v>
      </c>
      <c r="K145" s="136">
        <v>8</v>
      </c>
      <c r="L145" s="127" t="s">
        <v>186</v>
      </c>
      <c r="M145" s="136">
        <v>143</v>
      </c>
      <c r="N145" s="159">
        <v>1.56481481481485E-3</v>
      </c>
      <c r="O145" s="1">
        <v>132</v>
      </c>
      <c r="P145" s="145"/>
      <c r="Q145" s="128">
        <v>548</v>
      </c>
      <c r="R145" s="136">
        <v>143</v>
      </c>
      <c r="S145" s="129">
        <v>9.3000000000000007</v>
      </c>
      <c r="T145" s="136">
        <v>8</v>
      </c>
      <c r="U145" s="130"/>
      <c r="V145" s="136">
        <v>8</v>
      </c>
      <c r="W145" s="130"/>
      <c r="X145" s="136">
        <v>8</v>
      </c>
      <c r="Y145" s="129">
        <v>23.2</v>
      </c>
      <c r="Z145" s="136">
        <v>8</v>
      </c>
      <c r="AA145" s="159">
        <v>2.0347222222222199E-3</v>
      </c>
      <c r="AB145" s="136">
        <v>8</v>
      </c>
      <c r="AC145" s="159">
        <v>1.35648148148148E-3</v>
      </c>
      <c r="AD145">
        <v>122</v>
      </c>
    </row>
    <row r="146" spans="1:30" ht="18.75" x14ac:dyDescent="0.25">
      <c r="A146" s="128">
        <v>7</v>
      </c>
      <c r="B146" s="128">
        <v>654</v>
      </c>
      <c r="C146" s="136">
        <v>144</v>
      </c>
      <c r="D146" s="129">
        <v>14</v>
      </c>
      <c r="E146" s="136">
        <v>7</v>
      </c>
      <c r="F146" s="129"/>
      <c r="G146" s="136">
        <v>7</v>
      </c>
      <c r="H146" s="129">
        <v>7.3</v>
      </c>
      <c r="I146" s="136">
        <v>144</v>
      </c>
      <c r="J146" s="129">
        <v>17.399999999999999</v>
      </c>
      <c r="K146" s="136">
        <v>7</v>
      </c>
      <c r="L146" s="127" t="s">
        <v>184</v>
      </c>
      <c r="M146" s="136">
        <v>144</v>
      </c>
      <c r="N146" s="159">
        <v>1.56597222222225E-3</v>
      </c>
      <c r="O146" s="1">
        <v>132</v>
      </c>
      <c r="P146" s="145"/>
      <c r="Q146" s="128">
        <v>549</v>
      </c>
      <c r="R146" s="136">
        <v>144</v>
      </c>
      <c r="S146" s="129">
        <v>8.9</v>
      </c>
      <c r="T146" s="136">
        <v>7</v>
      </c>
      <c r="U146" s="130"/>
      <c r="V146" s="136">
        <v>7</v>
      </c>
      <c r="W146" s="129">
        <v>13.2</v>
      </c>
      <c r="X146" s="136">
        <v>7</v>
      </c>
      <c r="Y146" s="129">
        <v>23.5</v>
      </c>
      <c r="Z146" s="136">
        <v>7</v>
      </c>
      <c r="AA146" s="159">
        <v>2.0416666666666699E-3</v>
      </c>
      <c r="AB146" s="136">
        <v>7</v>
      </c>
      <c r="AC146" s="159">
        <v>1.35763888888889E-3</v>
      </c>
      <c r="AD146">
        <v>121</v>
      </c>
    </row>
    <row r="147" spans="1:30" ht="18.75" x14ac:dyDescent="0.25">
      <c r="A147" s="128">
        <v>6</v>
      </c>
      <c r="B147" s="128">
        <v>655</v>
      </c>
      <c r="C147" s="136">
        <v>145</v>
      </c>
      <c r="D147" s="129">
        <v>13.5</v>
      </c>
      <c r="E147" s="136">
        <v>6</v>
      </c>
      <c r="F147" s="129">
        <v>6.8</v>
      </c>
      <c r="G147" s="136">
        <v>6</v>
      </c>
      <c r="H147" s="130"/>
      <c r="I147" s="136">
        <v>145</v>
      </c>
      <c r="J147" s="129">
        <v>17.5</v>
      </c>
      <c r="K147" s="136">
        <v>6</v>
      </c>
      <c r="L147" s="127" t="s">
        <v>182</v>
      </c>
      <c r="M147" s="136">
        <v>145</v>
      </c>
      <c r="N147" s="159">
        <v>1.56712962962966E-3</v>
      </c>
      <c r="O147" s="1">
        <v>132</v>
      </c>
      <c r="P147" s="145"/>
      <c r="Q147" s="128">
        <v>550</v>
      </c>
      <c r="R147" s="136">
        <v>145</v>
      </c>
      <c r="S147" s="129">
        <v>8.5</v>
      </c>
      <c r="T147" s="136">
        <v>6</v>
      </c>
      <c r="U147" s="128">
        <v>7</v>
      </c>
      <c r="V147" s="136">
        <v>6</v>
      </c>
      <c r="W147" s="130"/>
      <c r="X147" s="136">
        <v>6</v>
      </c>
      <c r="Y147" s="129">
        <v>23.8</v>
      </c>
      <c r="Z147" s="136">
        <v>6</v>
      </c>
      <c r="AA147" s="159">
        <v>2.04861111111111E-3</v>
      </c>
      <c r="AB147" s="136">
        <v>6</v>
      </c>
      <c r="AC147" s="159">
        <v>1.3587962962963E-3</v>
      </c>
      <c r="AD147">
        <v>121</v>
      </c>
    </row>
    <row r="148" spans="1:30" ht="18.75" x14ac:dyDescent="0.25">
      <c r="A148" s="128">
        <v>5</v>
      </c>
      <c r="B148" s="128">
        <v>656</v>
      </c>
      <c r="C148" s="136">
        <v>146</v>
      </c>
      <c r="D148" s="129">
        <v>13</v>
      </c>
      <c r="E148" s="136">
        <v>5</v>
      </c>
      <c r="F148" s="129"/>
      <c r="G148" s="136">
        <v>5</v>
      </c>
      <c r="H148" s="130"/>
      <c r="I148" s="136">
        <v>146</v>
      </c>
      <c r="J148" s="129">
        <v>17.600000000000001</v>
      </c>
      <c r="K148" s="136">
        <v>5</v>
      </c>
      <c r="L148" s="127" t="s">
        <v>180</v>
      </c>
      <c r="M148" s="136">
        <v>146</v>
      </c>
      <c r="N148" s="159">
        <v>1.56828703703707E-3</v>
      </c>
      <c r="O148" s="1">
        <v>132</v>
      </c>
      <c r="P148" s="145"/>
      <c r="Q148" s="128">
        <v>551</v>
      </c>
      <c r="R148" s="136">
        <v>146</v>
      </c>
      <c r="S148" s="129"/>
      <c r="T148" s="136">
        <v>5</v>
      </c>
      <c r="U148" s="130"/>
      <c r="V148" s="136">
        <v>5</v>
      </c>
      <c r="W148" s="129">
        <v>13.3</v>
      </c>
      <c r="X148" s="136">
        <v>5</v>
      </c>
      <c r="Y148" s="129">
        <v>24.1</v>
      </c>
      <c r="Z148" s="136">
        <v>5</v>
      </c>
      <c r="AA148" s="159">
        <v>2.0555555555555501E-3</v>
      </c>
      <c r="AB148" s="136">
        <v>5</v>
      </c>
      <c r="AC148" s="159">
        <v>1.3599537037037E-3</v>
      </c>
      <c r="AD148">
        <v>121</v>
      </c>
    </row>
    <row r="149" spans="1:30" ht="18.75" x14ac:dyDescent="0.25">
      <c r="A149" s="128">
        <v>4</v>
      </c>
      <c r="B149" s="128">
        <v>657</v>
      </c>
      <c r="C149" s="136">
        <v>147</v>
      </c>
      <c r="D149" s="129">
        <v>12.5</v>
      </c>
      <c r="E149" s="136">
        <v>4</v>
      </c>
      <c r="F149" s="129"/>
      <c r="G149" s="136">
        <v>4</v>
      </c>
      <c r="H149" s="129">
        <v>7.2</v>
      </c>
      <c r="I149" s="136">
        <v>147</v>
      </c>
      <c r="J149" s="129">
        <v>17.7</v>
      </c>
      <c r="K149" s="136">
        <v>4</v>
      </c>
      <c r="L149" s="127" t="s">
        <v>178</v>
      </c>
      <c r="M149" s="136">
        <v>147</v>
      </c>
      <c r="N149" s="159">
        <v>1.5694444444444701E-3</v>
      </c>
      <c r="O149" s="1">
        <v>132</v>
      </c>
      <c r="P149" s="145"/>
      <c r="Q149" s="128">
        <v>552</v>
      </c>
      <c r="R149" s="136">
        <v>147</v>
      </c>
      <c r="S149" s="129"/>
      <c r="T149" s="136">
        <v>4</v>
      </c>
      <c r="U149" s="130"/>
      <c r="V149" s="136">
        <v>4</v>
      </c>
      <c r="W149" s="130"/>
      <c r="X149" s="136">
        <v>4</v>
      </c>
      <c r="Y149" s="129">
        <v>24.4</v>
      </c>
      <c r="Z149" s="136">
        <v>4</v>
      </c>
      <c r="AA149" s="159">
        <v>2.0625000000000001E-3</v>
      </c>
      <c r="AB149" s="136">
        <v>4</v>
      </c>
      <c r="AC149" s="159">
        <v>1.36111111111111E-3</v>
      </c>
      <c r="AD149">
        <v>121</v>
      </c>
    </row>
    <row r="150" spans="1:30" ht="18.75" x14ac:dyDescent="0.25">
      <c r="A150" s="128">
        <v>3</v>
      </c>
      <c r="B150" s="128">
        <v>658</v>
      </c>
      <c r="C150" s="136">
        <v>148</v>
      </c>
      <c r="D150" s="129">
        <v>12</v>
      </c>
      <c r="E150" s="136">
        <v>3</v>
      </c>
      <c r="F150" s="129"/>
      <c r="G150" s="136">
        <v>3</v>
      </c>
      <c r="H150" s="130"/>
      <c r="I150" s="136">
        <v>148</v>
      </c>
      <c r="J150" s="129">
        <v>17.8</v>
      </c>
      <c r="K150" s="136">
        <v>3</v>
      </c>
      <c r="L150" s="127" t="s">
        <v>176</v>
      </c>
      <c r="M150" s="136">
        <v>148</v>
      </c>
      <c r="N150" s="159">
        <v>1.5706018518518801E-3</v>
      </c>
      <c r="O150" s="1">
        <v>132</v>
      </c>
      <c r="P150" s="145"/>
      <c r="Q150" s="128">
        <v>553</v>
      </c>
      <c r="R150" s="136">
        <v>148</v>
      </c>
      <c r="S150" s="129">
        <v>7.3</v>
      </c>
      <c r="T150" s="136">
        <v>3</v>
      </c>
      <c r="U150" s="130"/>
      <c r="V150" s="136">
        <v>3</v>
      </c>
      <c r="W150" s="129">
        <v>13.4</v>
      </c>
      <c r="X150" s="136">
        <v>3</v>
      </c>
      <c r="Y150" s="129">
        <v>24.7</v>
      </c>
      <c r="Z150" s="136">
        <v>3</v>
      </c>
      <c r="AA150" s="159">
        <v>2.0694444444444402E-3</v>
      </c>
      <c r="AB150" s="136">
        <v>3</v>
      </c>
      <c r="AC150" s="159">
        <v>1.36226851851852E-3</v>
      </c>
      <c r="AD150">
        <v>121</v>
      </c>
    </row>
    <row r="151" spans="1:30" ht="18.75" x14ac:dyDescent="0.25">
      <c r="A151" s="128">
        <v>2</v>
      </c>
      <c r="B151" s="128">
        <v>659</v>
      </c>
      <c r="C151" s="136">
        <v>149</v>
      </c>
      <c r="D151" s="129">
        <v>11.5</v>
      </c>
      <c r="E151" s="136">
        <v>2</v>
      </c>
      <c r="F151" s="129"/>
      <c r="G151" s="136">
        <v>2</v>
      </c>
      <c r="H151" s="130"/>
      <c r="I151" s="136">
        <v>149</v>
      </c>
      <c r="J151" s="129">
        <v>17.899999999999999</v>
      </c>
      <c r="K151" s="136">
        <v>2</v>
      </c>
      <c r="L151" s="127" t="s">
        <v>174</v>
      </c>
      <c r="M151" s="136">
        <v>149</v>
      </c>
      <c r="N151" s="159">
        <v>1.5717592592592901E-3</v>
      </c>
      <c r="O151" s="1">
        <v>132</v>
      </c>
      <c r="P151" s="145"/>
      <c r="Q151" s="128">
        <v>554</v>
      </c>
      <c r="R151" s="136">
        <v>149</v>
      </c>
      <c r="S151" s="129">
        <v>6.9</v>
      </c>
      <c r="T151" s="136">
        <v>2</v>
      </c>
      <c r="U151" s="130"/>
      <c r="V151" s="136">
        <v>2</v>
      </c>
      <c r="W151" s="130"/>
      <c r="X151" s="136">
        <v>2</v>
      </c>
      <c r="Y151" s="128">
        <v>25</v>
      </c>
      <c r="Z151" s="136">
        <v>2</v>
      </c>
      <c r="AA151" s="159">
        <v>2.0763888888888902E-3</v>
      </c>
      <c r="AB151" s="136">
        <v>2</v>
      </c>
      <c r="AC151" s="159">
        <v>1.3634259259259201E-3</v>
      </c>
      <c r="AD151">
        <v>120</v>
      </c>
    </row>
    <row r="152" spans="1:30" ht="18.75" x14ac:dyDescent="0.25">
      <c r="A152" s="128">
        <v>1</v>
      </c>
      <c r="B152" s="128">
        <v>660</v>
      </c>
      <c r="C152" s="136">
        <v>150</v>
      </c>
      <c r="D152" s="129">
        <v>11</v>
      </c>
      <c r="E152" s="136">
        <v>1</v>
      </c>
      <c r="F152" s="129">
        <v>6.9</v>
      </c>
      <c r="G152" s="136">
        <v>1</v>
      </c>
      <c r="H152" s="129">
        <v>7.1</v>
      </c>
      <c r="I152" s="135" t="s">
        <v>170</v>
      </c>
      <c r="J152" s="129">
        <v>18</v>
      </c>
      <c r="K152" s="136">
        <v>1</v>
      </c>
      <c r="L152" s="127" t="s">
        <v>172</v>
      </c>
      <c r="M152" s="135" t="s">
        <v>170</v>
      </c>
      <c r="N152" s="159">
        <v>1.5729166666667001E-3</v>
      </c>
      <c r="O152" s="1">
        <v>132</v>
      </c>
      <c r="P152" s="145"/>
      <c r="Q152" s="128">
        <v>555</v>
      </c>
      <c r="R152" s="135" t="s">
        <v>170</v>
      </c>
      <c r="S152" s="129">
        <v>6.5</v>
      </c>
      <c r="T152" s="136">
        <v>1</v>
      </c>
      <c r="U152" s="129">
        <v>7.1</v>
      </c>
      <c r="V152" s="136">
        <v>1</v>
      </c>
      <c r="W152" s="129">
        <v>13.5</v>
      </c>
      <c r="X152" s="136">
        <v>1</v>
      </c>
      <c r="Y152" s="129">
        <v>25.3</v>
      </c>
      <c r="Z152" s="136">
        <v>1</v>
      </c>
      <c r="AA152" s="159">
        <v>2.0833333333333298E-3</v>
      </c>
      <c r="AB152" s="136">
        <v>1</v>
      </c>
      <c r="AC152" s="159">
        <v>1.3645833333333301E-3</v>
      </c>
      <c r="AD152">
        <v>120</v>
      </c>
    </row>
    <row r="153" spans="1:30" ht="15" x14ac:dyDescent="0.25">
      <c r="N153" s="159">
        <v>1.5740740740741101E-3</v>
      </c>
      <c r="O153" s="1">
        <v>131</v>
      </c>
      <c r="AC153" s="159">
        <v>1.3657407407407401E-3</v>
      </c>
      <c r="AD153">
        <v>120</v>
      </c>
    </row>
    <row r="154" spans="1:30" ht="15" x14ac:dyDescent="0.25">
      <c r="N154" s="159">
        <v>1.5752314814815099E-3</v>
      </c>
      <c r="O154" s="1">
        <v>131</v>
      </c>
      <c r="AC154" s="159">
        <v>1.3668981481481501E-3</v>
      </c>
      <c r="AD154">
        <v>120</v>
      </c>
    </row>
    <row r="155" spans="1:30" ht="15" x14ac:dyDescent="0.25">
      <c r="N155" s="159">
        <v>1.5763888888889199E-3</v>
      </c>
      <c r="O155" s="1">
        <v>131</v>
      </c>
      <c r="AC155" s="159">
        <v>1.3680555555555501E-3</v>
      </c>
      <c r="AD155">
        <v>120</v>
      </c>
    </row>
    <row r="156" spans="1:30" ht="15" x14ac:dyDescent="0.25">
      <c r="N156" s="159">
        <v>1.5775462962963299E-3</v>
      </c>
      <c r="O156" s="1">
        <v>131</v>
      </c>
      <c r="AC156" s="159">
        <v>1.3692129629629601E-3</v>
      </c>
      <c r="AD156">
        <v>119</v>
      </c>
    </row>
    <row r="157" spans="1:30" ht="15" x14ac:dyDescent="0.25">
      <c r="N157" s="159">
        <v>1.5787037037037399E-3</v>
      </c>
      <c r="O157" s="1">
        <v>131</v>
      </c>
      <c r="AC157" s="159">
        <v>1.3703703703703701E-3</v>
      </c>
      <c r="AD157">
        <v>119</v>
      </c>
    </row>
    <row r="158" spans="1:30" ht="15" x14ac:dyDescent="0.25">
      <c r="N158" s="159">
        <v>1.5798611111111399E-3</v>
      </c>
      <c r="O158" s="1">
        <v>131</v>
      </c>
      <c r="AC158" s="159">
        <v>1.3715277777777801E-3</v>
      </c>
      <c r="AD158">
        <v>119</v>
      </c>
    </row>
    <row r="159" spans="1:30" ht="15" x14ac:dyDescent="0.25">
      <c r="N159" s="159">
        <v>1.5810185185185499E-3</v>
      </c>
      <c r="O159" s="1">
        <v>131</v>
      </c>
      <c r="AC159" s="159">
        <v>1.3726851851851799E-3</v>
      </c>
      <c r="AD159">
        <v>119</v>
      </c>
    </row>
    <row r="160" spans="1:30" ht="15" x14ac:dyDescent="0.25">
      <c r="N160" s="159">
        <v>1.5821759259259599E-3</v>
      </c>
      <c r="O160" s="1">
        <v>131</v>
      </c>
      <c r="AC160" s="159">
        <v>1.3738425925925899E-3</v>
      </c>
      <c r="AD160">
        <v>119</v>
      </c>
    </row>
    <row r="161" spans="14:30" ht="15" x14ac:dyDescent="0.25">
      <c r="N161" s="159">
        <v>1.5833333333333699E-3</v>
      </c>
      <c r="O161" s="1">
        <v>130</v>
      </c>
      <c r="AC161" s="159">
        <v>1.3749999999999999E-3</v>
      </c>
      <c r="AD161">
        <v>118</v>
      </c>
    </row>
    <row r="162" spans="14:30" ht="15" x14ac:dyDescent="0.25">
      <c r="N162" s="159">
        <v>1.58449074074077E-3</v>
      </c>
      <c r="O162" s="1">
        <v>130</v>
      </c>
      <c r="AC162" s="159">
        <v>1.3761574074074099E-3</v>
      </c>
      <c r="AD162">
        <v>118</v>
      </c>
    </row>
    <row r="163" spans="14:30" ht="15" x14ac:dyDescent="0.25">
      <c r="N163" s="159">
        <v>1.58564814814818E-3</v>
      </c>
      <c r="O163" s="1">
        <v>130</v>
      </c>
      <c r="AC163" s="159">
        <v>1.37731481481481E-3</v>
      </c>
      <c r="AD163">
        <v>118</v>
      </c>
    </row>
    <row r="164" spans="14:30" ht="15" x14ac:dyDescent="0.25">
      <c r="N164" s="159">
        <v>1.58680555555559E-3</v>
      </c>
      <c r="O164" s="1">
        <v>130</v>
      </c>
      <c r="AC164" s="159">
        <v>1.37847222222222E-3</v>
      </c>
      <c r="AD164">
        <v>118</v>
      </c>
    </row>
    <row r="165" spans="14:30" ht="15" x14ac:dyDescent="0.25">
      <c r="N165" s="159">
        <v>1.587962962963E-3</v>
      </c>
      <c r="O165" s="1">
        <v>130</v>
      </c>
      <c r="AC165" s="159">
        <v>1.37962962962963E-3</v>
      </c>
      <c r="AD165">
        <v>118</v>
      </c>
    </row>
    <row r="166" spans="14:30" ht="15" x14ac:dyDescent="0.25">
      <c r="N166" s="159">
        <v>1.5891203703704E-3</v>
      </c>
      <c r="O166" s="1">
        <v>130</v>
      </c>
      <c r="AC166" s="159">
        <v>1.38078703703704E-3</v>
      </c>
      <c r="AD166">
        <v>117</v>
      </c>
    </row>
    <row r="167" spans="14:30" ht="15" x14ac:dyDescent="0.25">
      <c r="N167" s="159">
        <v>1.59027777777781E-3</v>
      </c>
      <c r="O167" s="1">
        <v>130</v>
      </c>
      <c r="AC167" s="159">
        <v>1.38194444444444E-3</v>
      </c>
      <c r="AD167">
        <v>117</v>
      </c>
    </row>
    <row r="168" spans="14:30" ht="15" x14ac:dyDescent="0.25">
      <c r="N168" s="159">
        <v>1.59143518518522E-3</v>
      </c>
      <c r="O168" s="1">
        <v>130</v>
      </c>
      <c r="AC168" s="159">
        <v>1.38310185185185E-3</v>
      </c>
      <c r="AD168">
        <v>117</v>
      </c>
    </row>
    <row r="169" spans="14:30" ht="15" x14ac:dyDescent="0.25">
      <c r="N169" s="159">
        <v>1.59259259259263E-3</v>
      </c>
      <c r="O169" s="1">
        <v>129</v>
      </c>
      <c r="AC169" s="159">
        <v>1.38425925925926E-3</v>
      </c>
      <c r="AD169">
        <v>117</v>
      </c>
    </row>
    <row r="170" spans="14:30" ht="15" x14ac:dyDescent="0.25">
      <c r="N170" s="159">
        <v>1.59375000000004E-3</v>
      </c>
      <c r="O170" s="1">
        <v>129</v>
      </c>
      <c r="AC170" s="159">
        <v>1.38541666666667E-3</v>
      </c>
      <c r="AD170">
        <v>117</v>
      </c>
    </row>
    <row r="171" spans="14:30" ht="15" x14ac:dyDescent="0.25">
      <c r="N171" s="159">
        <v>1.59490740740744E-3</v>
      </c>
      <c r="O171" s="1">
        <v>129</v>
      </c>
      <c r="AC171" s="159">
        <v>1.38657407407407E-3</v>
      </c>
      <c r="AD171">
        <v>116</v>
      </c>
    </row>
    <row r="172" spans="14:30" ht="15" x14ac:dyDescent="0.25">
      <c r="N172" s="159">
        <v>1.59606481481485E-3</v>
      </c>
      <c r="O172" s="1">
        <v>129</v>
      </c>
      <c r="AC172" s="159">
        <v>1.38773148148148E-3</v>
      </c>
      <c r="AD172">
        <v>116</v>
      </c>
    </row>
    <row r="173" spans="14:30" ht="15" x14ac:dyDescent="0.25">
      <c r="N173" s="159">
        <v>1.59722222222226E-3</v>
      </c>
      <c r="O173" s="1">
        <v>129</v>
      </c>
      <c r="AC173" s="159">
        <v>1.38888888888889E-3</v>
      </c>
      <c r="AD173">
        <v>116</v>
      </c>
    </row>
    <row r="174" spans="14:30" ht="15" x14ac:dyDescent="0.25">
      <c r="N174" s="159">
        <v>1.59837962962967E-3</v>
      </c>
      <c r="O174" s="1">
        <v>129</v>
      </c>
      <c r="AC174" s="159">
        <v>1.3900462962962901E-3</v>
      </c>
      <c r="AD174">
        <v>116</v>
      </c>
    </row>
    <row r="175" spans="14:30" ht="15" x14ac:dyDescent="0.25">
      <c r="N175" s="159">
        <v>1.5995370370370701E-3</v>
      </c>
      <c r="O175" s="1">
        <v>129</v>
      </c>
      <c r="AC175" s="159">
        <v>1.3912037037037001E-3</v>
      </c>
      <c r="AD175">
        <v>116</v>
      </c>
    </row>
    <row r="176" spans="14:30" ht="15" x14ac:dyDescent="0.25">
      <c r="N176" s="159">
        <v>1.6006944444444801E-3</v>
      </c>
      <c r="O176" s="1">
        <v>129</v>
      </c>
      <c r="AC176" s="159">
        <v>1.3923611111111101E-3</v>
      </c>
      <c r="AD176">
        <v>115</v>
      </c>
    </row>
    <row r="177" spans="14:30" ht="15" x14ac:dyDescent="0.25">
      <c r="N177" s="159">
        <v>1.6018518518518901E-3</v>
      </c>
      <c r="O177" s="1">
        <v>128</v>
      </c>
      <c r="AC177" s="159">
        <v>1.3935185185185201E-3</v>
      </c>
      <c r="AD177">
        <v>115</v>
      </c>
    </row>
    <row r="178" spans="14:30" ht="15" x14ac:dyDescent="0.25">
      <c r="N178" s="159">
        <v>1.6030092592593001E-3</v>
      </c>
      <c r="O178" s="1">
        <v>128</v>
      </c>
      <c r="AC178" s="159">
        <v>1.3946759259259201E-3</v>
      </c>
      <c r="AD178">
        <v>115</v>
      </c>
    </row>
    <row r="179" spans="14:30" ht="15" x14ac:dyDescent="0.25">
      <c r="N179" s="159">
        <v>1.6041666666666999E-3</v>
      </c>
      <c r="O179" s="1">
        <v>128</v>
      </c>
      <c r="AC179" s="159">
        <v>1.3958333333333301E-3</v>
      </c>
      <c r="AD179">
        <v>115</v>
      </c>
    </row>
    <row r="180" spans="14:30" ht="15" x14ac:dyDescent="0.25">
      <c r="N180" s="159">
        <v>1.6053240740741099E-3</v>
      </c>
      <c r="O180" s="1">
        <v>128</v>
      </c>
      <c r="AC180" s="159">
        <v>1.3969907407407401E-3</v>
      </c>
      <c r="AD180">
        <v>115</v>
      </c>
    </row>
    <row r="181" spans="14:30" ht="15" x14ac:dyDescent="0.25">
      <c r="N181" s="159">
        <v>1.6064814814815199E-3</v>
      </c>
      <c r="O181" s="1">
        <v>128</v>
      </c>
      <c r="AC181" s="159">
        <v>1.3981481481481501E-3</v>
      </c>
      <c r="AD181">
        <v>114</v>
      </c>
    </row>
    <row r="182" spans="14:30" ht="15" x14ac:dyDescent="0.25">
      <c r="N182" s="159">
        <v>1.6076388888889299E-3</v>
      </c>
      <c r="O182" s="1">
        <v>128</v>
      </c>
      <c r="AC182" s="159">
        <v>1.3993055555555499E-3</v>
      </c>
      <c r="AD182">
        <v>114</v>
      </c>
    </row>
    <row r="183" spans="14:30" ht="15" x14ac:dyDescent="0.25">
      <c r="N183" s="159">
        <v>1.6087962962963299E-3</v>
      </c>
      <c r="O183" s="1">
        <v>128</v>
      </c>
      <c r="AC183" s="159">
        <v>1.4004629629629599E-3</v>
      </c>
      <c r="AD183">
        <v>114</v>
      </c>
    </row>
    <row r="184" spans="14:30" ht="15" x14ac:dyDescent="0.25">
      <c r="N184" s="159">
        <v>1.6099537037037399E-3</v>
      </c>
      <c r="O184" s="1">
        <v>128</v>
      </c>
      <c r="AC184" s="159">
        <v>1.4016203703703699E-3</v>
      </c>
      <c r="AD184">
        <v>114</v>
      </c>
    </row>
    <row r="185" spans="14:30" ht="15" x14ac:dyDescent="0.25">
      <c r="N185" s="159">
        <v>1.6111111111111499E-3</v>
      </c>
      <c r="O185" s="1">
        <v>127</v>
      </c>
      <c r="AC185" s="159">
        <v>1.4027777777777799E-3</v>
      </c>
      <c r="AD185">
        <v>114</v>
      </c>
    </row>
    <row r="186" spans="14:30" ht="15" x14ac:dyDescent="0.25">
      <c r="N186" s="159">
        <v>1.6122685185185599E-3</v>
      </c>
      <c r="O186" s="1">
        <v>127</v>
      </c>
      <c r="AC186" s="159">
        <v>1.4039351851851799E-3</v>
      </c>
      <c r="AD186">
        <v>113</v>
      </c>
    </row>
    <row r="187" spans="14:30" ht="15" x14ac:dyDescent="0.25">
      <c r="N187" s="159">
        <v>1.61342592592596E-3</v>
      </c>
      <c r="O187" s="1">
        <v>127</v>
      </c>
      <c r="AC187" s="159">
        <v>1.4050925925925899E-3</v>
      </c>
      <c r="AD187">
        <v>113</v>
      </c>
    </row>
    <row r="188" spans="14:30" ht="15" x14ac:dyDescent="0.25">
      <c r="N188" s="159">
        <v>1.61458333333337E-3</v>
      </c>
      <c r="O188" s="1">
        <v>127</v>
      </c>
      <c r="AC188" s="159">
        <v>1.4062499999999999E-3</v>
      </c>
      <c r="AD188">
        <v>113</v>
      </c>
    </row>
    <row r="189" spans="14:30" ht="15" x14ac:dyDescent="0.25">
      <c r="N189" s="159">
        <v>1.61574074074078E-3</v>
      </c>
      <c r="O189" s="1">
        <v>127</v>
      </c>
      <c r="AC189" s="159">
        <v>1.40740740740741E-3</v>
      </c>
      <c r="AD189">
        <v>113</v>
      </c>
    </row>
    <row r="190" spans="14:30" ht="15" x14ac:dyDescent="0.25">
      <c r="N190" s="159">
        <v>1.61689814814819E-3</v>
      </c>
      <c r="O190" s="1">
        <v>127</v>
      </c>
      <c r="AC190" s="159">
        <v>1.40856481481481E-3</v>
      </c>
      <c r="AD190">
        <v>113</v>
      </c>
    </row>
    <row r="191" spans="14:30" ht="15" x14ac:dyDescent="0.25">
      <c r="N191" s="159">
        <v>1.61805555555559E-3</v>
      </c>
      <c r="O191" s="1">
        <v>127</v>
      </c>
      <c r="AC191" s="159">
        <v>1.40972222222222E-3</v>
      </c>
      <c r="AD191">
        <v>112</v>
      </c>
    </row>
    <row r="192" spans="14:30" ht="15" x14ac:dyDescent="0.25">
      <c r="N192" s="159">
        <v>1.619212962963E-3</v>
      </c>
      <c r="O192" s="1">
        <v>127</v>
      </c>
      <c r="AC192" s="159">
        <v>1.41087962962963E-3</v>
      </c>
      <c r="AD192">
        <v>112</v>
      </c>
    </row>
    <row r="193" spans="14:30" ht="15" x14ac:dyDescent="0.25">
      <c r="N193" s="159">
        <v>1.62037037037041E-3</v>
      </c>
      <c r="O193" s="1">
        <v>126</v>
      </c>
      <c r="AC193" s="159">
        <v>1.41203703703704E-3</v>
      </c>
      <c r="AD193">
        <v>112</v>
      </c>
    </row>
    <row r="194" spans="14:30" ht="15" x14ac:dyDescent="0.25">
      <c r="N194" s="159">
        <v>1.62152777777782E-3</v>
      </c>
      <c r="O194" s="1">
        <v>126</v>
      </c>
      <c r="AC194" s="159">
        <v>1.41319444444444E-3</v>
      </c>
      <c r="AD194">
        <v>112</v>
      </c>
    </row>
    <row r="195" spans="14:30" ht="15" x14ac:dyDescent="0.25">
      <c r="N195" s="159">
        <v>1.62268518518523E-3</v>
      </c>
      <c r="O195" s="1">
        <v>126</v>
      </c>
      <c r="AC195" s="159">
        <v>1.41435185185185E-3</v>
      </c>
      <c r="AD195">
        <v>112</v>
      </c>
    </row>
    <row r="196" spans="14:30" ht="15" x14ac:dyDescent="0.25">
      <c r="N196" s="159">
        <v>1.62384259259263E-3</v>
      </c>
      <c r="O196" s="1">
        <v>126</v>
      </c>
      <c r="AC196" s="159">
        <v>1.41550925925926E-3</v>
      </c>
      <c r="AD196">
        <v>111</v>
      </c>
    </row>
    <row r="197" spans="14:30" ht="15" x14ac:dyDescent="0.25">
      <c r="N197" s="159">
        <v>1.62500000000004E-3</v>
      </c>
      <c r="O197" s="1">
        <v>126</v>
      </c>
      <c r="AC197" s="159">
        <v>1.41666666666667E-3</v>
      </c>
      <c r="AD197">
        <v>111</v>
      </c>
    </row>
    <row r="198" spans="14:30" ht="15" x14ac:dyDescent="0.25">
      <c r="N198" s="159">
        <v>1.62615740740745E-3</v>
      </c>
      <c r="O198" s="1">
        <v>126</v>
      </c>
      <c r="AC198" s="159">
        <v>1.41782407407407E-3</v>
      </c>
      <c r="AD198">
        <v>111</v>
      </c>
    </row>
    <row r="199" spans="14:30" ht="15" x14ac:dyDescent="0.25">
      <c r="N199" s="159">
        <v>1.62731481481486E-3</v>
      </c>
      <c r="O199" s="1">
        <v>126</v>
      </c>
      <c r="AC199" s="159">
        <v>1.4189814814814801E-3</v>
      </c>
      <c r="AD199">
        <v>111</v>
      </c>
    </row>
    <row r="200" spans="14:30" ht="15" x14ac:dyDescent="0.25">
      <c r="N200" s="159">
        <v>1.6284722222222601E-3</v>
      </c>
      <c r="O200" s="1">
        <v>126</v>
      </c>
      <c r="AC200" s="159">
        <v>1.4201388888888901E-3</v>
      </c>
      <c r="AD200">
        <v>111</v>
      </c>
    </row>
    <row r="201" spans="14:30" ht="15" x14ac:dyDescent="0.25">
      <c r="N201" s="159">
        <v>1.6296296296296701E-3</v>
      </c>
      <c r="O201" s="1">
        <v>125</v>
      </c>
      <c r="AC201" s="159">
        <v>1.4212962962962901E-3</v>
      </c>
      <c r="AD201">
        <v>110</v>
      </c>
    </row>
    <row r="202" spans="14:30" ht="15" x14ac:dyDescent="0.25">
      <c r="N202" s="159">
        <v>1.6307870370370801E-3</v>
      </c>
      <c r="O202" s="1">
        <v>125</v>
      </c>
      <c r="AC202" s="159">
        <v>1.4224537037037001E-3</v>
      </c>
      <c r="AD202">
        <v>110</v>
      </c>
    </row>
    <row r="203" spans="14:30" ht="15" x14ac:dyDescent="0.25">
      <c r="N203" s="159">
        <v>1.6319444444444901E-3</v>
      </c>
      <c r="O203" s="1">
        <v>125</v>
      </c>
      <c r="AC203" s="159">
        <v>1.4236111111111101E-3</v>
      </c>
      <c r="AD203">
        <v>110</v>
      </c>
    </row>
    <row r="204" spans="14:30" ht="15" x14ac:dyDescent="0.25">
      <c r="N204" s="159">
        <v>1.6331018518518899E-3</v>
      </c>
      <c r="O204" s="1">
        <v>125</v>
      </c>
      <c r="AC204" s="159">
        <v>1.4247685185185201E-3</v>
      </c>
      <c r="AD204">
        <v>110</v>
      </c>
    </row>
    <row r="205" spans="14:30" ht="15" x14ac:dyDescent="0.25">
      <c r="N205" s="159">
        <v>1.6342592592592999E-3</v>
      </c>
      <c r="O205" s="1">
        <v>125</v>
      </c>
      <c r="AC205" s="159">
        <v>1.4259259259259199E-3</v>
      </c>
      <c r="AD205">
        <v>110</v>
      </c>
    </row>
    <row r="206" spans="14:30" ht="15" x14ac:dyDescent="0.25">
      <c r="N206" s="159">
        <v>1.6354166666667099E-3</v>
      </c>
      <c r="O206" s="1">
        <v>125</v>
      </c>
      <c r="AC206" s="159">
        <v>1.4270833333333299E-3</v>
      </c>
      <c r="AD206">
        <v>109</v>
      </c>
    </row>
    <row r="207" spans="14:30" ht="15" x14ac:dyDescent="0.25">
      <c r="N207" s="159">
        <v>1.6365740740741199E-3</v>
      </c>
      <c r="O207" s="1">
        <v>125</v>
      </c>
      <c r="AC207" s="159">
        <v>1.4282407407407399E-3</v>
      </c>
      <c r="AD207">
        <v>109</v>
      </c>
    </row>
    <row r="208" spans="14:30" ht="15" x14ac:dyDescent="0.25">
      <c r="N208" s="159">
        <v>1.6377314814815199E-3</v>
      </c>
      <c r="O208" s="1">
        <v>125</v>
      </c>
      <c r="AC208" s="159">
        <v>1.4293981481481499E-3</v>
      </c>
      <c r="AD208">
        <v>109</v>
      </c>
    </row>
    <row r="209" spans="14:30" ht="15" x14ac:dyDescent="0.25">
      <c r="N209" s="159">
        <v>1.6388888888889299E-3</v>
      </c>
      <c r="O209" s="1">
        <v>124</v>
      </c>
      <c r="AC209" s="159">
        <v>1.4305555555555499E-3</v>
      </c>
      <c r="AD209">
        <v>109</v>
      </c>
    </row>
    <row r="210" spans="14:30" ht="15" x14ac:dyDescent="0.25">
      <c r="N210" s="159">
        <v>1.6400462962963399E-3</v>
      </c>
      <c r="O210" s="1">
        <v>124</v>
      </c>
      <c r="AC210" s="159">
        <v>1.4317129629629599E-3</v>
      </c>
      <c r="AD210">
        <v>109</v>
      </c>
    </row>
    <row r="211" spans="14:30" ht="15" x14ac:dyDescent="0.25">
      <c r="N211" s="159">
        <v>1.6412037037037499E-3</v>
      </c>
      <c r="O211" s="1">
        <v>124</v>
      </c>
      <c r="AC211" s="159">
        <v>1.4328703703703699E-3</v>
      </c>
      <c r="AD211">
        <v>108</v>
      </c>
    </row>
    <row r="212" spans="14:30" ht="15" x14ac:dyDescent="0.25">
      <c r="N212" s="159">
        <v>1.64236111111115E-3</v>
      </c>
      <c r="O212" s="1">
        <v>124</v>
      </c>
      <c r="AC212" s="159">
        <v>1.4340277777777799E-3</v>
      </c>
      <c r="AD212">
        <v>108</v>
      </c>
    </row>
    <row r="213" spans="14:30" ht="15" x14ac:dyDescent="0.25">
      <c r="N213" s="159">
        <v>1.64351851851856E-3</v>
      </c>
      <c r="O213" s="1">
        <v>124</v>
      </c>
      <c r="AC213" s="159">
        <v>1.43518518518518E-3</v>
      </c>
      <c r="AD213">
        <v>108</v>
      </c>
    </row>
    <row r="214" spans="14:30" ht="15" x14ac:dyDescent="0.25">
      <c r="N214" s="159">
        <v>1.64467592592597E-3</v>
      </c>
      <c r="O214" s="1">
        <v>124</v>
      </c>
      <c r="AC214" s="159">
        <v>1.43634259259259E-3</v>
      </c>
      <c r="AD214">
        <v>108</v>
      </c>
    </row>
    <row r="215" spans="14:30" ht="15" x14ac:dyDescent="0.25">
      <c r="N215" s="159">
        <v>1.64583333333338E-3</v>
      </c>
      <c r="O215" s="1">
        <v>124</v>
      </c>
      <c r="AC215" s="159">
        <v>1.4375E-3</v>
      </c>
      <c r="AD215">
        <v>108</v>
      </c>
    </row>
    <row r="216" spans="14:30" ht="15" x14ac:dyDescent="0.25">
      <c r="N216" s="159">
        <v>1.64699074074078E-3</v>
      </c>
      <c r="O216" s="1">
        <v>124</v>
      </c>
      <c r="AC216" s="159">
        <v>1.43865740740741E-3</v>
      </c>
      <c r="AD216">
        <v>107</v>
      </c>
    </row>
    <row r="217" spans="14:30" ht="15" x14ac:dyDescent="0.25">
      <c r="N217" s="159">
        <v>1.64814814814819E-3</v>
      </c>
      <c r="O217" s="1">
        <v>123</v>
      </c>
      <c r="AC217" s="159">
        <v>1.43981481481481E-3</v>
      </c>
      <c r="AD217">
        <v>107</v>
      </c>
    </row>
    <row r="218" spans="14:30" ht="15" x14ac:dyDescent="0.25">
      <c r="N218" s="159">
        <v>1.6493055555556E-3</v>
      </c>
      <c r="O218" s="1">
        <v>123</v>
      </c>
      <c r="AC218" s="159">
        <v>1.44097222222222E-3</v>
      </c>
      <c r="AD218">
        <v>107</v>
      </c>
    </row>
    <row r="219" spans="14:30" ht="15" x14ac:dyDescent="0.25">
      <c r="N219" s="159">
        <v>1.65046296296301E-3</v>
      </c>
      <c r="O219" s="1">
        <v>123</v>
      </c>
      <c r="AC219" s="159">
        <v>1.44212962962963E-3</v>
      </c>
      <c r="AD219">
        <v>107</v>
      </c>
    </row>
    <row r="220" spans="14:30" ht="15" x14ac:dyDescent="0.25">
      <c r="N220" s="159">
        <v>1.65162037037042E-3</v>
      </c>
      <c r="O220" s="1">
        <v>123</v>
      </c>
      <c r="AC220" s="159">
        <v>1.44328703703704E-3</v>
      </c>
      <c r="AD220">
        <v>107</v>
      </c>
    </row>
    <row r="221" spans="14:30" ht="15" x14ac:dyDescent="0.25">
      <c r="N221" s="159">
        <v>1.65277777777782E-3</v>
      </c>
      <c r="O221" s="1">
        <v>123</v>
      </c>
      <c r="AC221" s="159">
        <v>1.44444444444444E-3</v>
      </c>
      <c r="AD221">
        <v>106</v>
      </c>
    </row>
    <row r="222" spans="14:30" ht="15" x14ac:dyDescent="0.25">
      <c r="N222" s="159">
        <v>1.65393518518523E-3</v>
      </c>
      <c r="O222" s="1">
        <v>123</v>
      </c>
      <c r="AC222" s="159">
        <v>1.44560185185185E-3</v>
      </c>
      <c r="AD222">
        <v>106</v>
      </c>
    </row>
    <row r="223" spans="14:30" ht="15" x14ac:dyDescent="0.25">
      <c r="N223" s="159">
        <v>1.65509259259264E-3</v>
      </c>
      <c r="O223" s="1">
        <v>123</v>
      </c>
      <c r="AC223" s="159">
        <v>1.44675925925926E-3</v>
      </c>
      <c r="AD223">
        <v>106</v>
      </c>
    </row>
    <row r="224" spans="14:30" ht="15" x14ac:dyDescent="0.25">
      <c r="N224" s="159">
        <v>1.65625000000005E-3</v>
      </c>
      <c r="O224" s="1">
        <v>123</v>
      </c>
      <c r="AC224" s="159">
        <v>1.4479166666666601E-3</v>
      </c>
      <c r="AD224">
        <v>106</v>
      </c>
    </row>
    <row r="225" spans="14:30" ht="15" x14ac:dyDescent="0.25">
      <c r="N225" s="159">
        <v>1.6574074074074501E-3</v>
      </c>
      <c r="O225" s="1">
        <v>122</v>
      </c>
      <c r="AC225" s="159">
        <v>1.4490740740740701E-3</v>
      </c>
      <c r="AD225">
        <v>106</v>
      </c>
    </row>
    <row r="226" spans="14:30" ht="15" x14ac:dyDescent="0.25">
      <c r="N226" s="159">
        <v>1.6585648148148601E-3</v>
      </c>
      <c r="O226" s="1">
        <v>122</v>
      </c>
      <c r="AC226" s="159">
        <v>1.4502314814814801E-3</v>
      </c>
      <c r="AD226">
        <v>105</v>
      </c>
    </row>
    <row r="227" spans="14:30" ht="15" x14ac:dyDescent="0.25">
      <c r="N227" s="159">
        <v>1.6597222222222701E-3</v>
      </c>
      <c r="O227" s="1">
        <v>122</v>
      </c>
      <c r="AC227" s="159">
        <v>1.4513888888888901E-3</v>
      </c>
      <c r="AD227">
        <v>105</v>
      </c>
    </row>
    <row r="228" spans="14:30" ht="15" x14ac:dyDescent="0.25">
      <c r="N228" s="159">
        <v>1.6608796296296801E-3</v>
      </c>
      <c r="O228" s="1">
        <v>122</v>
      </c>
      <c r="AC228" s="159">
        <v>1.4525462962962899E-3</v>
      </c>
      <c r="AD228">
        <v>105</v>
      </c>
    </row>
    <row r="229" spans="14:30" ht="15" x14ac:dyDescent="0.25">
      <c r="N229" s="159">
        <v>1.6620370370370801E-3</v>
      </c>
      <c r="O229" s="1">
        <v>122</v>
      </c>
      <c r="AC229" s="159">
        <v>1.4537037037036999E-3</v>
      </c>
      <c r="AD229">
        <v>105</v>
      </c>
    </row>
    <row r="230" spans="14:30" ht="15" x14ac:dyDescent="0.25">
      <c r="N230" s="159">
        <v>1.6631944444444899E-3</v>
      </c>
      <c r="O230" s="1">
        <v>122</v>
      </c>
      <c r="AC230" s="159">
        <v>1.4548611111111099E-3</v>
      </c>
      <c r="AD230">
        <v>105</v>
      </c>
    </row>
    <row r="231" spans="14:30" ht="15" x14ac:dyDescent="0.25">
      <c r="N231" s="159">
        <v>1.6643518518518999E-3</v>
      </c>
      <c r="O231" s="1">
        <v>122</v>
      </c>
      <c r="AC231" s="159">
        <v>1.4560185185185199E-3</v>
      </c>
      <c r="AD231">
        <v>104</v>
      </c>
    </row>
    <row r="232" spans="14:30" ht="15" x14ac:dyDescent="0.25">
      <c r="N232" s="159">
        <v>1.6655092592593099E-3</v>
      </c>
      <c r="O232" s="1">
        <v>122</v>
      </c>
      <c r="AC232" s="159">
        <v>1.4571759259259199E-3</v>
      </c>
      <c r="AD232">
        <v>104</v>
      </c>
    </row>
    <row r="233" spans="14:30" ht="15" x14ac:dyDescent="0.25">
      <c r="N233" s="159">
        <v>1.6666666666667099E-3</v>
      </c>
      <c r="O233" s="1">
        <v>121</v>
      </c>
      <c r="AC233" s="159">
        <v>1.4583333333333299E-3</v>
      </c>
      <c r="AD233">
        <v>104</v>
      </c>
    </row>
    <row r="234" spans="14:30" ht="15" x14ac:dyDescent="0.25">
      <c r="N234" s="159">
        <v>1.6678240740741199E-3</v>
      </c>
      <c r="O234" s="1">
        <v>121</v>
      </c>
      <c r="AC234" s="159">
        <v>1.4594907407407399E-3</v>
      </c>
      <c r="AD234">
        <v>104</v>
      </c>
    </row>
    <row r="235" spans="14:30" ht="15" x14ac:dyDescent="0.25">
      <c r="N235" s="159">
        <v>1.6689814814815299E-3</v>
      </c>
      <c r="O235" s="1">
        <v>121</v>
      </c>
      <c r="AC235" s="159">
        <v>1.4606481481481499E-3</v>
      </c>
      <c r="AD235">
        <v>104</v>
      </c>
    </row>
    <row r="236" spans="14:30" ht="15" x14ac:dyDescent="0.25">
      <c r="N236" s="159">
        <v>1.6701388888889399E-3</v>
      </c>
      <c r="O236" s="1">
        <v>121</v>
      </c>
      <c r="AC236" s="159">
        <v>1.46180555555555E-3</v>
      </c>
      <c r="AD236">
        <v>103</v>
      </c>
    </row>
    <row r="237" spans="14:30" ht="15" x14ac:dyDescent="0.25">
      <c r="N237" s="159">
        <v>1.67129629629634E-3</v>
      </c>
      <c r="O237" s="1">
        <v>121</v>
      </c>
      <c r="AC237" s="159">
        <v>1.46296296296296E-3</v>
      </c>
      <c r="AD237">
        <v>103</v>
      </c>
    </row>
    <row r="238" spans="14:30" ht="15" x14ac:dyDescent="0.25">
      <c r="N238" s="159">
        <v>1.67245370370375E-3</v>
      </c>
      <c r="O238" s="1">
        <v>121</v>
      </c>
      <c r="AC238" s="159">
        <v>1.46412037037037E-3</v>
      </c>
      <c r="AD238">
        <v>103</v>
      </c>
    </row>
    <row r="239" spans="14:30" ht="15" x14ac:dyDescent="0.25">
      <c r="N239" s="159">
        <v>1.67361111111116E-3</v>
      </c>
      <c r="O239" s="1">
        <v>121</v>
      </c>
      <c r="AC239" s="159">
        <v>1.46527777777778E-3</v>
      </c>
      <c r="AD239">
        <v>103</v>
      </c>
    </row>
    <row r="240" spans="14:30" ht="15" x14ac:dyDescent="0.25">
      <c r="N240" s="159">
        <v>1.67476851851857E-3</v>
      </c>
      <c r="O240" s="1">
        <v>121</v>
      </c>
      <c r="AC240" s="159">
        <v>1.46643518518518E-3</v>
      </c>
      <c r="AD240">
        <v>103</v>
      </c>
    </row>
    <row r="241" spans="14:30" ht="15" x14ac:dyDescent="0.25">
      <c r="N241" s="159">
        <v>1.67592592592598E-3</v>
      </c>
      <c r="O241" s="1">
        <v>120</v>
      </c>
      <c r="AC241" s="159">
        <v>1.46759259259259E-3</v>
      </c>
      <c r="AD241">
        <v>102</v>
      </c>
    </row>
    <row r="242" spans="14:30" ht="15" x14ac:dyDescent="0.25">
      <c r="N242" s="159">
        <v>1.67708333333338E-3</v>
      </c>
      <c r="O242" s="1">
        <v>120</v>
      </c>
      <c r="AC242" s="159">
        <v>1.46875E-3</v>
      </c>
      <c r="AD242">
        <v>102</v>
      </c>
    </row>
    <row r="243" spans="14:30" ht="15" x14ac:dyDescent="0.25">
      <c r="N243" s="159">
        <v>1.67824074074079E-3</v>
      </c>
      <c r="O243" s="1">
        <v>120</v>
      </c>
      <c r="AC243" s="159">
        <v>1.46990740740741E-3</v>
      </c>
      <c r="AD243">
        <v>102</v>
      </c>
    </row>
    <row r="244" spans="14:30" ht="15" x14ac:dyDescent="0.25">
      <c r="N244" s="159">
        <v>1.6793981481482E-3</v>
      </c>
      <c r="O244" s="1">
        <v>120</v>
      </c>
      <c r="AC244" s="159">
        <v>1.47106481481481E-3</v>
      </c>
      <c r="AD244">
        <v>102</v>
      </c>
    </row>
    <row r="245" spans="14:30" ht="15" x14ac:dyDescent="0.25">
      <c r="N245" s="159">
        <v>1.68055555555561E-3</v>
      </c>
      <c r="O245" s="1">
        <v>120</v>
      </c>
      <c r="AC245" s="159">
        <v>1.47222222222222E-3</v>
      </c>
      <c r="AD245">
        <v>102</v>
      </c>
    </row>
    <row r="246" spans="14:30" ht="15" x14ac:dyDescent="0.25">
      <c r="N246" s="159">
        <v>1.68171296296301E-3</v>
      </c>
      <c r="O246" s="1">
        <v>120</v>
      </c>
      <c r="AC246" s="159">
        <v>1.47337962962963E-3</v>
      </c>
      <c r="AD246">
        <v>101</v>
      </c>
    </row>
    <row r="247" spans="14:30" ht="15" x14ac:dyDescent="0.25">
      <c r="N247" s="159">
        <v>1.68287037037042E-3</v>
      </c>
      <c r="O247" s="1">
        <v>120</v>
      </c>
      <c r="AC247" s="159">
        <v>1.47453703703704E-3</v>
      </c>
      <c r="AD247">
        <v>101</v>
      </c>
    </row>
    <row r="248" spans="14:30" ht="15" x14ac:dyDescent="0.25">
      <c r="N248" s="159">
        <v>1.68402777777783E-3</v>
      </c>
      <c r="O248" s="1">
        <v>120</v>
      </c>
      <c r="AC248" s="159">
        <v>1.4756944444444401E-3</v>
      </c>
      <c r="AD248">
        <v>101</v>
      </c>
    </row>
    <row r="249" spans="14:30" ht="15" x14ac:dyDescent="0.25">
      <c r="N249" s="159">
        <v>1.68518518518524E-3</v>
      </c>
      <c r="O249" s="1">
        <v>119</v>
      </c>
      <c r="AC249" s="159">
        <v>1.4768518518518501E-3</v>
      </c>
      <c r="AD249">
        <v>101</v>
      </c>
    </row>
    <row r="250" spans="14:30" ht="15" x14ac:dyDescent="0.25">
      <c r="N250" s="159">
        <v>1.6863425925926401E-3</v>
      </c>
      <c r="O250" s="1">
        <v>119</v>
      </c>
      <c r="AC250" s="159">
        <v>1.4780092592592601E-3</v>
      </c>
      <c r="AD250">
        <v>101</v>
      </c>
    </row>
    <row r="251" spans="14:30" ht="15" x14ac:dyDescent="0.25">
      <c r="N251" s="159">
        <v>1.6875000000000501E-3</v>
      </c>
      <c r="O251" s="1">
        <v>119</v>
      </c>
      <c r="AC251" s="159">
        <v>1.4791666666666601E-3</v>
      </c>
      <c r="AD251">
        <v>100</v>
      </c>
    </row>
    <row r="252" spans="14:30" ht="15" x14ac:dyDescent="0.25">
      <c r="N252" s="159">
        <v>1.6886574074074601E-3</v>
      </c>
      <c r="O252" s="1">
        <v>119</v>
      </c>
      <c r="AC252" s="159">
        <v>1.4803240740740701E-3</v>
      </c>
      <c r="AD252">
        <v>100</v>
      </c>
    </row>
    <row r="253" spans="14:30" ht="15" x14ac:dyDescent="0.25">
      <c r="N253" s="159">
        <v>1.6898148148148701E-3</v>
      </c>
      <c r="O253" s="1">
        <v>119</v>
      </c>
      <c r="AC253" s="159">
        <v>1.4814814814814801E-3</v>
      </c>
      <c r="AD253">
        <v>100</v>
      </c>
    </row>
    <row r="254" spans="14:30" ht="15" x14ac:dyDescent="0.25">
      <c r="N254" s="159">
        <v>1.6909722222222701E-3</v>
      </c>
      <c r="O254" s="1">
        <v>119</v>
      </c>
      <c r="AC254" s="159">
        <v>1.4826388888888899E-3</v>
      </c>
      <c r="AD254">
        <v>100</v>
      </c>
    </row>
    <row r="255" spans="14:30" ht="15" x14ac:dyDescent="0.25">
      <c r="N255" s="159">
        <v>1.6921296296296801E-3</v>
      </c>
      <c r="O255" s="1">
        <v>119</v>
      </c>
      <c r="AC255" s="159">
        <v>1.4837962962962899E-3</v>
      </c>
      <c r="AD255">
        <v>100</v>
      </c>
    </row>
    <row r="256" spans="14:30" ht="15" x14ac:dyDescent="0.25">
      <c r="N256" s="159">
        <v>1.6932870370370899E-3</v>
      </c>
      <c r="O256" s="1">
        <v>119</v>
      </c>
      <c r="AC256" s="159">
        <v>1.4849537037036999E-3</v>
      </c>
      <c r="AD256">
        <v>99</v>
      </c>
    </row>
    <row r="257" spans="14:30" ht="15" x14ac:dyDescent="0.25">
      <c r="N257" s="159">
        <v>1.6944444444444999E-3</v>
      </c>
      <c r="O257" s="1">
        <v>118</v>
      </c>
      <c r="AC257" s="159">
        <v>1.4861111111111099E-3</v>
      </c>
      <c r="AD257">
        <v>99</v>
      </c>
    </row>
    <row r="258" spans="14:30" ht="15" x14ac:dyDescent="0.25">
      <c r="N258" s="159">
        <v>1.6956018518518999E-3</v>
      </c>
      <c r="O258" s="1">
        <v>118</v>
      </c>
      <c r="AC258" s="159">
        <v>1.4872685185185199E-3</v>
      </c>
      <c r="AD258">
        <v>99</v>
      </c>
    </row>
    <row r="259" spans="14:30" ht="15" x14ac:dyDescent="0.25">
      <c r="N259" s="159">
        <v>1.6967592592593099E-3</v>
      </c>
      <c r="O259" s="1">
        <v>118</v>
      </c>
      <c r="AC259" s="159">
        <v>1.48842592592592E-3</v>
      </c>
      <c r="AD259">
        <v>99</v>
      </c>
    </row>
    <row r="260" spans="14:30" ht="15" x14ac:dyDescent="0.25">
      <c r="N260" s="159">
        <v>1.6979166666667199E-3</v>
      </c>
      <c r="O260" s="1">
        <v>118</v>
      </c>
      <c r="AC260" s="159">
        <v>1.48958333333333E-3</v>
      </c>
      <c r="AD260">
        <v>99</v>
      </c>
    </row>
    <row r="261" spans="14:30" ht="15" x14ac:dyDescent="0.25">
      <c r="N261" s="159">
        <v>1.6990740740741299E-3</v>
      </c>
      <c r="O261" s="1">
        <v>118</v>
      </c>
      <c r="AC261" s="159">
        <v>1.49074074074074E-3</v>
      </c>
      <c r="AD261">
        <v>98</v>
      </c>
    </row>
    <row r="262" spans="14:30" ht="15" x14ac:dyDescent="0.25">
      <c r="N262" s="159">
        <v>1.7002314814815399E-3</v>
      </c>
      <c r="O262" s="1">
        <v>118</v>
      </c>
      <c r="AC262" s="159">
        <v>1.49189814814815E-3</v>
      </c>
      <c r="AD262">
        <v>98</v>
      </c>
    </row>
    <row r="263" spans="14:30" ht="15" x14ac:dyDescent="0.25">
      <c r="N263" s="159">
        <v>1.70138888888894E-3</v>
      </c>
      <c r="O263" s="1">
        <v>118</v>
      </c>
      <c r="AC263" s="159">
        <v>1.49305555555555E-3</v>
      </c>
      <c r="AD263">
        <v>98</v>
      </c>
    </row>
    <row r="264" spans="14:30" ht="15" x14ac:dyDescent="0.25">
      <c r="N264" s="159">
        <v>1.70254629629635E-3</v>
      </c>
      <c r="O264" s="1">
        <v>118</v>
      </c>
      <c r="AC264" s="159">
        <v>1.49421296296296E-3</v>
      </c>
      <c r="AD264">
        <v>98</v>
      </c>
    </row>
    <row r="265" spans="14:30" ht="15" x14ac:dyDescent="0.25">
      <c r="N265" s="159">
        <v>1.70370370370376E-3</v>
      </c>
      <c r="O265" s="1">
        <v>117</v>
      </c>
      <c r="AC265" s="159">
        <v>1.49537037037037E-3</v>
      </c>
      <c r="AD265">
        <v>98</v>
      </c>
    </row>
    <row r="266" spans="14:30" ht="15" x14ac:dyDescent="0.25">
      <c r="N266" s="159">
        <v>1.70486111111117E-3</v>
      </c>
      <c r="O266" s="1">
        <v>117</v>
      </c>
      <c r="AC266" s="159">
        <v>1.49652777777778E-3</v>
      </c>
      <c r="AD266">
        <v>97</v>
      </c>
    </row>
    <row r="267" spans="14:30" ht="15" x14ac:dyDescent="0.25">
      <c r="N267" s="159">
        <v>1.70601851851857E-3</v>
      </c>
      <c r="O267" s="1">
        <v>117</v>
      </c>
      <c r="AC267" s="159">
        <v>1.49768518518518E-3</v>
      </c>
      <c r="AD267">
        <v>97</v>
      </c>
    </row>
    <row r="268" spans="14:30" ht="15" x14ac:dyDescent="0.25">
      <c r="N268" s="159">
        <v>1.70717592592598E-3</v>
      </c>
      <c r="O268" s="1">
        <v>117</v>
      </c>
      <c r="AC268" s="159">
        <v>1.49884259259259E-3</v>
      </c>
      <c r="AD268">
        <v>97</v>
      </c>
    </row>
    <row r="269" spans="14:30" ht="15" x14ac:dyDescent="0.25">
      <c r="N269" s="159">
        <v>1.70833333333339E-3</v>
      </c>
      <c r="O269" s="1">
        <v>117</v>
      </c>
      <c r="AC269" s="159">
        <v>1.5E-3</v>
      </c>
      <c r="AD269">
        <v>97</v>
      </c>
    </row>
    <row r="270" spans="14:30" ht="15" x14ac:dyDescent="0.25">
      <c r="N270" s="159">
        <v>1.7094907407408E-3</v>
      </c>
      <c r="O270" s="1">
        <v>117</v>
      </c>
      <c r="AC270" s="159">
        <v>1.50115740740741E-3</v>
      </c>
      <c r="AD270">
        <v>97</v>
      </c>
    </row>
    <row r="271" spans="14:30" ht="15" x14ac:dyDescent="0.25">
      <c r="N271" s="159">
        <v>1.7106481481482E-3</v>
      </c>
      <c r="O271" s="1">
        <v>117</v>
      </c>
      <c r="AC271" s="159">
        <v>1.5023148148148101E-3</v>
      </c>
      <c r="AD271">
        <v>96</v>
      </c>
    </row>
    <row r="272" spans="14:30" ht="15" x14ac:dyDescent="0.25">
      <c r="N272" s="159">
        <v>1.71180555555561E-3</v>
      </c>
      <c r="O272" s="1">
        <v>117</v>
      </c>
      <c r="AC272" s="159">
        <v>1.5034722222222201E-3</v>
      </c>
      <c r="AD272">
        <v>96</v>
      </c>
    </row>
    <row r="273" spans="14:30" ht="15" x14ac:dyDescent="0.25">
      <c r="N273" s="159">
        <v>1.71296296296302E-3</v>
      </c>
      <c r="O273" s="1">
        <v>116</v>
      </c>
      <c r="AC273" s="159">
        <v>1.5046296296296301E-3</v>
      </c>
      <c r="AD273">
        <v>96</v>
      </c>
    </row>
    <row r="274" spans="14:30" ht="15" x14ac:dyDescent="0.25">
      <c r="N274" s="159">
        <v>1.71412037037043E-3</v>
      </c>
      <c r="O274" s="1">
        <v>116</v>
      </c>
      <c r="AC274" s="159">
        <v>1.5057870370370401E-3</v>
      </c>
      <c r="AD274">
        <v>96</v>
      </c>
    </row>
    <row r="275" spans="14:30" ht="15" x14ac:dyDescent="0.25">
      <c r="N275" s="159">
        <v>1.71527777777784E-3</v>
      </c>
      <c r="O275" s="1">
        <v>116</v>
      </c>
      <c r="AC275" s="159">
        <v>1.5069444444444401E-3</v>
      </c>
      <c r="AD275">
        <v>96</v>
      </c>
    </row>
    <row r="276" spans="14:30" ht="15" x14ac:dyDescent="0.25">
      <c r="N276" s="159">
        <v>1.7164351851852401E-3</v>
      </c>
      <c r="O276" s="1">
        <v>116</v>
      </c>
      <c r="AC276" s="159">
        <v>1.5081018518518501E-3</v>
      </c>
      <c r="AD276">
        <v>95</v>
      </c>
    </row>
    <row r="277" spans="14:30" ht="15" x14ac:dyDescent="0.25">
      <c r="N277" s="159">
        <v>1.7175925925926501E-3</v>
      </c>
      <c r="O277" s="1">
        <v>116</v>
      </c>
      <c r="AC277" s="159">
        <v>1.5092592592592601E-3</v>
      </c>
      <c r="AD277">
        <v>95</v>
      </c>
    </row>
    <row r="278" spans="14:30" ht="15" x14ac:dyDescent="0.25">
      <c r="N278" s="159">
        <v>1.7187500000000601E-3</v>
      </c>
      <c r="O278" s="1">
        <v>116</v>
      </c>
      <c r="AC278" s="159">
        <v>1.5104166666666599E-3</v>
      </c>
      <c r="AD278">
        <v>95</v>
      </c>
    </row>
    <row r="279" spans="14:30" ht="15" x14ac:dyDescent="0.25">
      <c r="N279" s="159">
        <v>1.7199074074074601E-3</v>
      </c>
      <c r="O279" s="1">
        <v>116</v>
      </c>
      <c r="AC279" s="159">
        <v>1.5115740740740699E-3</v>
      </c>
      <c r="AD279">
        <v>95</v>
      </c>
    </row>
    <row r="280" spans="14:30" ht="15" x14ac:dyDescent="0.25">
      <c r="N280" s="159">
        <v>1.7210648148148701E-3</v>
      </c>
      <c r="O280" s="1">
        <v>116</v>
      </c>
      <c r="AC280" s="159">
        <v>1.5127314814814799E-3</v>
      </c>
      <c r="AD280">
        <v>95</v>
      </c>
    </row>
    <row r="281" spans="14:30" ht="15" x14ac:dyDescent="0.25">
      <c r="N281" s="159">
        <v>1.7222222222222801E-3</v>
      </c>
      <c r="O281" s="1">
        <v>115</v>
      </c>
      <c r="AC281" s="159">
        <v>1.5138888888888899E-3</v>
      </c>
      <c r="AD281">
        <v>94</v>
      </c>
    </row>
    <row r="282" spans="14:30" ht="15" x14ac:dyDescent="0.25">
      <c r="N282" s="159">
        <v>1.7233796296296899E-3</v>
      </c>
      <c r="O282" s="1">
        <v>115</v>
      </c>
      <c r="AC282" s="159">
        <v>1.5150462962962899E-3</v>
      </c>
      <c r="AD282">
        <v>94</v>
      </c>
    </row>
    <row r="283" spans="14:30" ht="15" x14ac:dyDescent="0.25">
      <c r="N283" s="159">
        <v>1.7245370370370999E-3</v>
      </c>
      <c r="O283" s="1">
        <v>115</v>
      </c>
      <c r="AC283" s="159">
        <v>1.5162037037037E-3</v>
      </c>
      <c r="AD283">
        <v>94</v>
      </c>
    </row>
    <row r="284" spans="14:30" ht="15" x14ac:dyDescent="0.25">
      <c r="N284" s="159">
        <v>1.7256944444444999E-3</v>
      </c>
      <c r="O284" s="1">
        <v>115</v>
      </c>
      <c r="AC284" s="159">
        <v>1.51736111111111E-3</v>
      </c>
      <c r="AD284">
        <v>94</v>
      </c>
    </row>
    <row r="285" spans="14:30" ht="15" x14ac:dyDescent="0.25">
      <c r="N285" s="159">
        <v>1.7268518518519099E-3</v>
      </c>
      <c r="O285" s="1">
        <v>115</v>
      </c>
      <c r="AC285" s="159">
        <v>1.51851851851852E-3</v>
      </c>
      <c r="AD285">
        <v>94</v>
      </c>
    </row>
    <row r="286" spans="14:30" ht="15" x14ac:dyDescent="0.25">
      <c r="N286" s="159">
        <v>1.7280092592593199E-3</v>
      </c>
      <c r="O286" s="1">
        <v>115</v>
      </c>
      <c r="AC286" s="159">
        <v>1.51967592592592E-3</v>
      </c>
      <c r="AD286">
        <v>93</v>
      </c>
    </row>
    <row r="287" spans="14:30" ht="15" x14ac:dyDescent="0.25">
      <c r="N287" s="159">
        <v>1.7291666666667299E-3</v>
      </c>
      <c r="O287" s="1">
        <v>115</v>
      </c>
      <c r="AC287" s="159">
        <v>1.52083333333333E-3</v>
      </c>
      <c r="AD287">
        <v>93</v>
      </c>
    </row>
    <row r="288" spans="14:30" ht="15" x14ac:dyDescent="0.25">
      <c r="N288" s="159">
        <v>1.73032407407413E-3</v>
      </c>
      <c r="O288" s="1">
        <v>115</v>
      </c>
      <c r="AC288" s="159">
        <v>1.52199074074074E-3</v>
      </c>
      <c r="AD288">
        <v>93</v>
      </c>
    </row>
    <row r="289" spans="14:30" ht="15" x14ac:dyDescent="0.25">
      <c r="N289" s="159">
        <v>1.73148148148154E-3</v>
      </c>
      <c r="O289" s="1">
        <v>114</v>
      </c>
      <c r="AC289" s="159">
        <v>1.52314814814815E-3</v>
      </c>
      <c r="AD289">
        <v>93</v>
      </c>
    </row>
    <row r="290" spans="14:30" ht="15" x14ac:dyDescent="0.25">
      <c r="N290" s="159">
        <v>1.73263888888895E-3</v>
      </c>
      <c r="O290" s="1">
        <v>114</v>
      </c>
      <c r="AC290" s="159">
        <v>1.52430555555555E-3</v>
      </c>
      <c r="AD290">
        <v>93</v>
      </c>
    </row>
    <row r="291" spans="14:30" ht="15" x14ac:dyDescent="0.25">
      <c r="N291" s="159">
        <v>1.73379629629636E-3</v>
      </c>
      <c r="O291" s="1">
        <v>114</v>
      </c>
      <c r="AC291" s="159">
        <v>1.52546296296296E-3</v>
      </c>
      <c r="AD291">
        <v>92</v>
      </c>
    </row>
    <row r="292" spans="14:30" ht="15" x14ac:dyDescent="0.25">
      <c r="N292" s="159">
        <v>1.73495370370376E-3</v>
      </c>
      <c r="O292" s="1">
        <v>114</v>
      </c>
      <c r="AC292" s="159">
        <v>1.52662037037037E-3</v>
      </c>
      <c r="AD292">
        <v>92</v>
      </c>
    </row>
    <row r="293" spans="14:30" ht="15" x14ac:dyDescent="0.25">
      <c r="N293" s="159">
        <v>1.73611111111117E-3</v>
      </c>
      <c r="O293" s="1">
        <v>114</v>
      </c>
      <c r="AC293" s="159">
        <v>1.52777777777778E-3</v>
      </c>
      <c r="AD293">
        <v>92</v>
      </c>
    </row>
    <row r="294" spans="14:30" ht="15" x14ac:dyDescent="0.25">
      <c r="N294" s="159">
        <v>1.73726851851858E-3</v>
      </c>
      <c r="O294" s="1">
        <v>114</v>
      </c>
      <c r="AC294" s="159">
        <v>1.5289351851851801E-3</v>
      </c>
      <c r="AD294">
        <v>92</v>
      </c>
    </row>
    <row r="295" spans="14:30" ht="15" x14ac:dyDescent="0.25">
      <c r="N295" s="159">
        <v>1.73842592592599E-3</v>
      </c>
      <c r="O295" s="1">
        <v>114</v>
      </c>
      <c r="AC295" s="159">
        <v>1.5300925925925901E-3</v>
      </c>
      <c r="AD295">
        <v>92</v>
      </c>
    </row>
    <row r="296" spans="14:30" ht="15" x14ac:dyDescent="0.25">
      <c r="N296" s="159">
        <v>1.7395833333334E-3</v>
      </c>
      <c r="O296" s="1">
        <v>114</v>
      </c>
      <c r="AC296" s="159">
        <v>1.5312500000000001E-3</v>
      </c>
      <c r="AD296">
        <v>91</v>
      </c>
    </row>
    <row r="297" spans="14:30" ht="15" x14ac:dyDescent="0.25">
      <c r="N297" s="159">
        <v>1.7407407407408E-3</v>
      </c>
      <c r="O297" s="1">
        <v>113</v>
      </c>
      <c r="AC297" s="159">
        <v>1.5324074074074101E-3</v>
      </c>
      <c r="AD297">
        <v>91</v>
      </c>
    </row>
    <row r="298" spans="14:30" ht="15" x14ac:dyDescent="0.25">
      <c r="N298" s="159">
        <v>1.74189814814821E-3</v>
      </c>
      <c r="O298" s="1">
        <v>113</v>
      </c>
      <c r="AC298" s="159">
        <v>1.5335648148148101E-3</v>
      </c>
      <c r="AD298">
        <v>91</v>
      </c>
    </row>
    <row r="299" spans="14:30" ht="15" x14ac:dyDescent="0.25">
      <c r="N299" s="159">
        <v>1.74305555555562E-3</v>
      </c>
      <c r="O299" s="1">
        <v>113</v>
      </c>
      <c r="AC299" s="159">
        <v>1.5347222222222201E-3</v>
      </c>
      <c r="AD299">
        <v>91</v>
      </c>
    </row>
    <row r="300" spans="14:30" ht="15" x14ac:dyDescent="0.25">
      <c r="N300" s="159">
        <v>1.74421296296303E-3</v>
      </c>
      <c r="O300" s="1">
        <v>113</v>
      </c>
      <c r="AC300" s="159">
        <v>1.5358796296296301E-3</v>
      </c>
      <c r="AD300">
        <v>91</v>
      </c>
    </row>
    <row r="301" spans="14:30" ht="15" x14ac:dyDescent="0.25">
      <c r="N301" s="159">
        <v>1.7453703703704301E-3</v>
      </c>
      <c r="O301" s="1">
        <v>113</v>
      </c>
      <c r="AC301" s="159">
        <v>1.5370370370370299E-3</v>
      </c>
      <c r="AD301">
        <v>90</v>
      </c>
    </row>
    <row r="302" spans="14:30" ht="15" x14ac:dyDescent="0.25">
      <c r="N302" s="159">
        <v>1.7465277777778401E-3</v>
      </c>
      <c r="O302" s="1">
        <v>113</v>
      </c>
      <c r="AC302" s="159">
        <v>1.5381944444444399E-3</v>
      </c>
      <c r="AD302">
        <v>90</v>
      </c>
    </row>
    <row r="303" spans="14:30" ht="15" x14ac:dyDescent="0.25">
      <c r="N303" s="159">
        <v>1.7476851851852501E-3</v>
      </c>
      <c r="O303" s="1">
        <v>113</v>
      </c>
      <c r="AC303" s="159">
        <v>1.5393518518518499E-3</v>
      </c>
      <c r="AD303">
        <v>90</v>
      </c>
    </row>
    <row r="304" spans="14:30" ht="15" x14ac:dyDescent="0.25">
      <c r="N304" s="159">
        <v>1.7488425925926601E-3</v>
      </c>
      <c r="O304" s="1">
        <v>113</v>
      </c>
      <c r="AC304" s="159">
        <v>1.5405092592592599E-3</v>
      </c>
      <c r="AD304">
        <v>90</v>
      </c>
    </row>
    <row r="305" spans="14:30" ht="15" x14ac:dyDescent="0.25">
      <c r="N305" s="159">
        <v>1.7500000000000601E-3</v>
      </c>
      <c r="O305" s="1">
        <v>112</v>
      </c>
      <c r="AC305" s="159">
        <v>1.5416666666666599E-3</v>
      </c>
      <c r="AD305">
        <v>90</v>
      </c>
    </row>
    <row r="306" spans="14:30" ht="15" x14ac:dyDescent="0.25">
      <c r="N306" s="159">
        <v>1.7511574074074701E-3</v>
      </c>
      <c r="O306" s="1">
        <v>112</v>
      </c>
      <c r="AC306" s="159">
        <v>1.5428240740740699E-3</v>
      </c>
      <c r="AD306">
        <v>89</v>
      </c>
    </row>
    <row r="307" spans="14:30" ht="15" x14ac:dyDescent="0.25">
      <c r="N307" s="159">
        <v>1.7523148148148801E-3</v>
      </c>
      <c r="O307" s="1">
        <v>112</v>
      </c>
      <c r="AC307" s="159">
        <v>1.5439814814814799E-3</v>
      </c>
      <c r="AD307">
        <v>89</v>
      </c>
    </row>
    <row r="308" spans="14:30" ht="15" x14ac:dyDescent="0.25">
      <c r="N308" s="159">
        <v>1.7534722222222899E-3</v>
      </c>
      <c r="O308" s="1">
        <v>112</v>
      </c>
      <c r="AC308" s="159">
        <v>1.5451388888888899E-3</v>
      </c>
      <c r="AD308">
        <v>89</v>
      </c>
    </row>
    <row r="309" spans="14:30" ht="15" x14ac:dyDescent="0.25">
      <c r="N309" s="159">
        <v>1.7546296296296899E-3</v>
      </c>
      <c r="O309" s="1">
        <v>112</v>
      </c>
      <c r="AC309" s="159">
        <v>1.54629629629629E-3</v>
      </c>
      <c r="AD309">
        <v>89</v>
      </c>
    </row>
    <row r="310" spans="14:30" ht="15" x14ac:dyDescent="0.25">
      <c r="N310" s="159">
        <v>1.7557870370370999E-3</v>
      </c>
      <c r="O310" s="1">
        <v>112</v>
      </c>
      <c r="AC310" s="159">
        <v>1.5474537037037E-3</v>
      </c>
      <c r="AD310">
        <v>89</v>
      </c>
    </row>
    <row r="311" spans="14:30" ht="15" x14ac:dyDescent="0.25">
      <c r="N311" s="159">
        <v>1.7569444444445099E-3</v>
      </c>
      <c r="O311" s="1">
        <v>112</v>
      </c>
      <c r="AC311" s="159">
        <v>1.54861111111111E-3</v>
      </c>
      <c r="AD311">
        <v>88</v>
      </c>
    </row>
    <row r="312" spans="14:30" ht="15" x14ac:dyDescent="0.25">
      <c r="N312" s="159">
        <v>1.7581018518519199E-3</v>
      </c>
      <c r="O312" s="1">
        <v>112</v>
      </c>
      <c r="AC312" s="159">
        <v>1.54976851851852E-3</v>
      </c>
      <c r="AD312">
        <v>88</v>
      </c>
    </row>
    <row r="313" spans="14:30" ht="15" x14ac:dyDescent="0.25">
      <c r="N313" s="159">
        <v>1.75925925925932E-3</v>
      </c>
      <c r="O313" s="1">
        <v>111</v>
      </c>
      <c r="AC313" s="159">
        <v>1.55092592592592E-3</v>
      </c>
      <c r="AD313">
        <v>88</v>
      </c>
    </row>
    <row r="314" spans="14:30" ht="15" x14ac:dyDescent="0.25">
      <c r="N314" s="159">
        <v>1.76041666666673E-3</v>
      </c>
      <c r="O314" s="1">
        <v>111</v>
      </c>
      <c r="AC314" s="159">
        <v>1.55208333333333E-3</v>
      </c>
      <c r="AD314">
        <v>88</v>
      </c>
    </row>
    <row r="315" spans="14:30" ht="15" x14ac:dyDescent="0.25">
      <c r="N315" s="159">
        <v>1.76157407407414E-3</v>
      </c>
      <c r="O315" s="1">
        <v>111</v>
      </c>
      <c r="AC315" s="159">
        <v>1.55324074074074E-3</v>
      </c>
      <c r="AD315">
        <v>88</v>
      </c>
    </row>
    <row r="316" spans="14:30" ht="15" x14ac:dyDescent="0.25">
      <c r="N316" s="159">
        <v>1.76273148148155E-3</v>
      </c>
      <c r="O316" s="1">
        <v>111</v>
      </c>
      <c r="AC316" s="159">
        <v>1.55439814814815E-3</v>
      </c>
      <c r="AD316">
        <v>87</v>
      </c>
    </row>
    <row r="317" spans="14:30" ht="15" x14ac:dyDescent="0.25">
      <c r="N317" s="159">
        <v>1.76388888888895E-3</v>
      </c>
      <c r="O317" s="1">
        <v>111</v>
      </c>
      <c r="AC317" s="159">
        <v>1.55555555555555E-3</v>
      </c>
      <c r="AD317">
        <v>87</v>
      </c>
    </row>
    <row r="318" spans="14:30" ht="15" x14ac:dyDescent="0.25">
      <c r="N318" s="159">
        <v>1.76504629629636E-3</v>
      </c>
      <c r="O318" s="1">
        <v>111</v>
      </c>
      <c r="AC318" s="159">
        <v>1.55671296296296E-3</v>
      </c>
      <c r="AD318">
        <v>87</v>
      </c>
    </row>
    <row r="319" spans="14:30" ht="15" x14ac:dyDescent="0.25">
      <c r="N319" s="159">
        <v>1.76620370370377E-3</v>
      </c>
      <c r="O319" s="1">
        <v>111</v>
      </c>
      <c r="AC319" s="159">
        <v>1.5578703703703701E-3</v>
      </c>
      <c r="AD319">
        <v>87</v>
      </c>
    </row>
    <row r="320" spans="14:30" ht="15" x14ac:dyDescent="0.25">
      <c r="N320" s="159">
        <v>1.76736111111118E-3</v>
      </c>
      <c r="O320" s="1">
        <v>111</v>
      </c>
      <c r="AC320" s="159">
        <v>1.5590277777777801E-3</v>
      </c>
      <c r="AD320">
        <v>87</v>
      </c>
    </row>
    <row r="321" spans="14:30" ht="15" x14ac:dyDescent="0.25">
      <c r="N321" s="159">
        <v>1.76851851851859E-3</v>
      </c>
      <c r="O321" s="1">
        <v>110</v>
      </c>
      <c r="AC321" s="159">
        <v>1.5601851851851801E-3</v>
      </c>
      <c r="AD321">
        <v>86</v>
      </c>
    </row>
    <row r="322" spans="14:30" ht="15" x14ac:dyDescent="0.25">
      <c r="N322" s="159">
        <v>1.76967592592599E-3</v>
      </c>
      <c r="O322" s="1">
        <v>110</v>
      </c>
      <c r="AC322" s="159">
        <v>1.5613425925925901E-3</v>
      </c>
      <c r="AD322">
        <v>86</v>
      </c>
    </row>
    <row r="323" spans="14:30" ht="15" x14ac:dyDescent="0.25">
      <c r="N323" s="159">
        <v>1.7708333333334E-3</v>
      </c>
      <c r="O323" s="1">
        <v>110</v>
      </c>
      <c r="AC323" s="159">
        <v>1.5625000000000001E-3</v>
      </c>
      <c r="AD323">
        <v>86</v>
      </c>
    </row>
    <row r="324" spans="14:30" ht="15" x14ac:dyDescent="0.25">
      <c r="N324" s="159">
        <v>1.77199074074081E-3</v>
      </c>
      <c r="O324" s="1">
        <v>110</v>
      </c>
      <c r="AC324" s="159">
        <v>1.5636574074074101E-3</v>
      </c>
      <c r="AD324">
        <v>86</v>
      </c>
    </row>
    <row r="325" spans="14:30" ht="15" x14ac:dyDescent="0.25">
      <c r="N325" s="159">
        <v>1.77314814814822E-3</v>
      </c>
      <c r="O325" s="1">
        <v>110</v>
      </c>
      <c r="AC325" s="159">
        <v>1.5648148148148099E-3</v>
      </c>
      <c r="AD325">
        <v>86</v>
      </c>
    </row>
    <row r="326" spans="14:30" ht="15" x14ac:dyDescent="0.25">
      <c r="N326" s="159">
        <v>1.7743055555556201E-3</v>
      </c>
      <c r="O326" s="1">
        <v>110</v>
      </c>
      <c r="AC326" s="159">
        <v>1.5659722222222199E-3</v>
      </c>
      <c r="AD326">
        <v>85</v>
      </c>
    </row>
    <row r="327" spans="14:30" ht="15" x14ac:dyDescent="0.25">
      <c r="N327" s="159">
        <v>1.7754629629630301E-3</v>
      </c>
      <c r="O327" s="1">
        <v>110</v>
      </c>
      <c r="AC327" s="159">
        <v>1.5671296296296299E-3</v>
      </c>
      <c r="AD327">
        <v>85</v>
      </c>
    </row>
    <row r="328" spans="14:30" ht="15" x14ac:dyDescent="0.25">
      <c r="N328" s="159">
        <v>1.7766203703704401E-3</v>
      </c>
      <c r="O328" s="1">
        <v>110</v>
      </c>
      <c r="AC328" s="159">
        <v>1.5682870370370299E-3</v>
      </c>
      <c r="AD328">
        <v>85</v>
      </c>
    </row>
    <row r="329" spans="14:30" ht="15" x14ac:dyDescent="0.25">
      <c r="N329" s="159">
        <v>1.7777777777778501E-3</v>
      </c>
      <c r="O329" s="1">
        <v>109</v>
      </c>
      <c r="AC329" s="159">
        <v>1.5694444444444399E-3</v>
      </c>
      <c r="AD329">
        <v>85</v>
      </c>
    </row>
    <row r="330" spans="14:30" ht="15" x14ac:dyDescent="0.25">
      <c r="N330" s="159">
        <v>1.7789351851852501E-3</v>
      </c>
      <c r="O330" s="1">
        <v>109</v>
      </c>
      <c r="AC330" s="159">
        <v>1.5706018518518499E-3</v>
      </c>
      <c r="AD330">
        <v>85</v>
      </c>
    </row>
    <row r="331" spans="14:30" ht="15" x14ac:dyDescent="0.25">
      <c r="N331" s="159">
        <v>1.7800925925926601E-3</v>
      </c>
      <c r="O331" s="1">
        <v>109</v>
      </c>
      <c r="AC331" s="159">
        <v>1.5717592592592599E-3</v>
      </c>
      <c r="AD331">
        <v>84</v>
      </c>
    </row>
    <row r="332" spans="14:30" ht="15" x14ac:dyDescent="0.25">
      <c r="N332" s="159">
        <v>1.7812500000000701E-3</v>
      </c>
      <c r="O332" s="1">
        <v>109</v>
      </c>
      <c r="AC332" s="159">
        <v>1.57291666666666E-3</v>
      </c>
      <c r="AD332">
        <v>84</v>
      </c>
    </row>
    <row r="333" spans="14:30" ht="15" x14ac:dyDescent="0.25">
      <c r="N333" s="159">
        <v>1.7824074074074801E-3</v>
      </c>
      <c r="O333" s="1">
        <v>109</v>
      </c>
      <c r="AC333" s="159">
        <v>1.57407407407407E-3</v>
      </c>
      <c r="AD333">
        <v>84</v>
      </c>
    </row>
    <row r="334" spans="14:30" ht="15" x14ac:dyDescent="0.25">
      <c r="N334" s="159">
        <v>1.7835648148148799E-3</v>
      </c>
      <c r="O334" s="1">
        <v>109</v>
      </c>
      <c r="AC334" s="159">
        <v>1.57523148148148E-3</v>
      </c>
      <c r="AD334">
        <v>84</v>
      </c>
    </row>
    <row r="335" spans="14:30" ht="15" x14ac:dyDescent="0.25">
      <c r="N335" s="159">
        <v>1.7847222222222899E-3</v>
      </c>
      <c r="O335" s="1">
        <v>109</v>
      </c>
      <c r="AC335" s="159">
        <v>1.57638888888889E-3</v>
      </c>
      <c r="AD335">
        <v>84</v>
      </c>
    </row>
    <row r="336" spans="14:30" ht="15" x14ac:dyDescent="0.25">
      <c r="N336" s="159">
        <v>1.7858796296296999E-3</v>
      </c>
      <c r="O336" s="1">
        <v>109</v>
      </c>
      <c r="AC336" s="159">
        <v>1.57754629629629E-3</v>
      </c>
      <c r="AD336">
        <v>83</v>
      </c>
    </row>
    <row r="337" spans="14:30" ht="15" x14ac:dyDescent="0.25">
      <c r="N337" s="159">
        <v>1.7870370370371099E-3</v>
      </c>
      <c r="O337" s="1">
        <v>108</v>
      </c>
      <c r="AC337" s="159">
        <v>1.5787037037037E-3</v>
      </c>
      <c r="AD337">
        <v>83</v>
      </c>
    </row>
    <row r="338" spans="14:30" ht="15" x14ac:dyDescent="0.25">
      <c r="N338" s="159">
        <v>1.78819444444451E-3</v>
      </c>
      <c r="O338" s="1">
        <v>108</v>
      </c>
      <c r="AC338" s="159">
        <v>1.57986111111111E-3</v>
      </c>
      <c r="AD338">
        <v>83</v>
      </c>
    </row>
    <row r="339" spans="14:30" ht="15" x14ac:dyDescent="0.25">
      <c r="N339" s="159">
        <v>1.78935185185192E-3</v>
      </c>
      <c r="O339" s="1">
        <v>108</v>
      </c>
      <c r="AC339" s="159">
        <v>1.58101851851852E-3</v>
      </c>
      <c r="AD339">
        <v>83</v>
      </c>
    </row>
    <row r="340" spans="14:30" ht="15" x14ac:dyDescent="0.25">
      <c r="N340" s="159">
        <v>1.79050925925933E-3</v>
      </c>
      <c r="O340" s="1">
        <v>108</v>
      </c>
      <c r="AC340" s="159">
        <v>1.58217592592592E-3</v>
      </c>
      <c r="AD340">
        <v>83</v>
      </c>
    </row>
    <row r="341" spans="14:30" ht="15" x14ac:dyDescent="0.25">
      <c r="N341" s="159">
        <v>1.79166666666674E-3</v>
      </c>
      <c r="O341" s="1">
        <v>108</v>
      </c>
      <c r="AC341" s="159">
        <v>1.58333333333333E-3</v>
      </c>
      <c r="AD341">
        <v>82</v>
      </c>
    </row>
    <row r="342" spans="14:30" ht="15" x14ac:dyDescent="0.25">
      <c r="N342" s="159">
        <v>1.79282407407414E-3</v>
      </c>
      <c r="O342" s="1">
        <v>108</v>
      </c>
      <c r="AC342" s="159">
        <v>1.58449074074074E-3</v>
      </c>
      <c r="AD342">
        <v>82</v>
      </c>
    </row>
    <row r="343" spans="14:30" ht="15" x14ac:dyDescent="0.25">
      <c r="N343" s="159">
        <v>1.79398148148155E-3</v>
      </c>
      <c r="O343" s="1">
        <v>108</v>
      </c>
      <c r="AC343" s="159">
        <v>1.58564814814815E-3</v>
      </c>
      <c r="AD343">
        <v>82</v>
      </c>
    </row>
    <row r="344" spans="14:30" ht="15" x14ac:dyDescent="0.25">
      <c r="N344" s="159">
        <v>1.79513888888896E-3</v>
      </c>
      <c r="O344" s="1">
        <v>108</v>
      </c>
      <c r="AC344" s="159">
        <v>1.5868055555555501E-3</v>
      </c>
      <c r="AD344">
        <v>82</v>
      </c>
    </row>
    <row r="345" spans="14:30" ht="15" x14ac:dyDescent="0.25">
      <c r="N345" s="159">
        <v>1.79629629629637E-3</v>
      </c>
      <c r="O345" s="1">
        <v>107</v>
      </c>
      <c r="AC345" s="159">
        <v>1.5879629629629601E-3</v>
      </c>
      <c r="AD345">
        <v>82</v>
      </c>
    </row>
    <row r="346" spans="14:30" ht="15" x14ac:dyDescent="0.25">
      <c r="N346" s="159">
        <v>1.79745370370378E-3</v>
      </c>
      <c r="O346" s="1">
        <v>107</v>
      </c>
      <c r="AC346" s="159">
        <v>1.5891203703703701E-3</v>
      </c>
      <c r="AD346">
        <v>81</v>
      </c>
    </row>
    <row r="347" spans="14:30" ht="15" x14ac:dyDescent="0.25">
      <c r="N347" s="159">
        <v>1.79861111111118E-3</v>
      </c>
      <c r="O347" s="1">
        <v>107</v>
      </c>
      <c r="AC347" s="159">
        <v>1.5902777777777801E-3</v>
      </c>
      <c r="AD347">
        <v>81</v>
      </c>
    </row>
    <row r="348" spans="14:30" ht="15" x14ac:dyDescent="0.25">
      <c r="N348" s="159">
        <v>1.79976851851859E-3</v>
      </c>
      <c r="O348" s="1">
        <v>107</v>
      </c>
      <c r="AC348" s="159">
        <v>1.5914351851851799E-3</v>
      </c>
      <c r="AD348">
        <v>81</v>
      </c>
    </row>
    <row r="349" spans="14:30" ht="15" x14ac:dyDescent="0.25">
      <c r="N349" s="159">
        <v>1.800925925926E-3</v>
      </c>
      <c r="O349" s="1">
        <v>107</v>
      </c>
      <c r="AC349" s="159">
        <v>1.5925925925925899E-3</v>
      </c>
      <c r="AD349">
        <v>81</v>
      </c>
    </row>
    <row r="350" spans="14:30" ht="15" x14ac:dyDescent="0.25">
      <c r="N350" s="159">
        <v>1.80208333333341E-3</v>
      </c>
      <c r="O350" s="1">
        <v>107</v>
      </c>
      <c r="AC350" s="159">
        <v>1.5937499999999999E-3</v>
      </c>
      <c r="AD350">
        <v>81</v>
      </c>
    </row>
    <row r="351" spans="14:30" ht="15" x14ac:dyDescent="0.25">
      <c r="N351" s="159">
        <v>1.8032407407408101E-3</v>
      </c>
      <c r="O351" s="1">
        <v>107</v>
      </c>
      <c r="AC351" s="159">
        <v>1.5949074074073999E-3</v>
      </c>
      <c r="AD351">
        <v>80</v>
      </c>
    </row>
    <row r="352" spans="14:30" ht="15" x14ac:dyDescent="0.25">
      <c r="N352" s="159">
        <v>1.8043981481482201E-3</v>
      </c>
      <c r="O352" s="1">
        <v>107</v>
      </c>
      <c r="AC352" s="159">
        <v>1.5960648148148099E-3</v>
      </c>
      <c r="AD352">
        <v>80</v>
      </c>
    </row>
    <row r="353" spans="14:30" ht="15" x14ac:dyDescent="0.25">
      <c r="N353" s="159">
        <v>1.8055555555556301E-3</v>
      </c>
      <c r="O353" s="1">
        <v>106</v>
      </c>
      <c r="AC353" s="159">
        <v>1.5972222222222199E-3</v>
      </c>
      <c r="AD353">
        <v>80</v>
      </c>
    </row>
    <row r="354" spans="14:30" ht="15" x14ac:dyDescent="0.25">
      <c r="N354" s="159">
        <v>1.8067129629630401E-3</v>
      </c>
      <c r="O354" s="1">
        <v>106</v>
      </c>
      <c r="AC354" s="159">
        <v>1.5983796296296299E-3</v>
      </c>
      <c r="AD354">
        <v>80</v>
      </c>
    </row>
    <row r="355" spans="14:30" ht="15" x14ac:dyDescent="0.25">
      <c r="N355" s="159">
        <v>1.8078703703704401E-3</v>
      </c>
      <c r="O355" s="1">
        <v>106</v>
      </c>
      <c r="AC355" s="159">
        <v>1.59953703703703E-3</v>
      </c>
      <c r="AD355">
        <v>80</v>
      </c>
    </row>
    <row r="356" spans="14:30" ht="15" x14ac:dyDescent="0.25">
      <c r="N356" s="159">
        <v>1.8090277777778501E-3</v>
      </c>
      <c r="O356" s="1">
        <v>106</v>
      </c>
      <c r="AC356" s="159">
        <v>1.60069444444444E-3</v>
      </c>
      <c r="AD356">
        <v>79</v>
      </c>
    </row>
    <row r="357" spans="14:30" ht="15" x14ac:dyDescent="0.25">
      <c r="N357" s="159">
        <v>1.8101851851852601E-3</v>
      </c>
      <c r="O357" s="1">
        <v>106</v>
      </c>
      <c r="AC357" s="159">
        <v>1.60185185185185E-3</v>
      </c>
      <c r="AD357">
        <v>79</v>
      </c>
    </row>
    <row r="358" spans="14:30" ht="15" x14ac:dyDescent="0.25">
      <c r="N358" s="159">
        <v>1.8113425925926701E-3</v>
      </c>
      <c r="O358" s="1">
        <v>106</v>
      </c>
      <c r="AC358" s="159">
        <v>1.60300925925926E-3</v>
      </c>
      <c r="AD358">
        <v>79</v>
      </c>
    </row>
    <row r="359" spans="14:30" ht="15" x14ac:dyDescent="0.25">
      <c r="N359" s="159">
        <v>1.8125000000000699E-3</v>
      </c>
      <c r="O359" s="1">
        <v>106</v>
      </c>
      <c r="AC359" s="159">
        <v>1.60416666666666E-3</v>
      </c>
      <c r="AD359">
        <v>79</v>
      </c>
    </row>
    <row r="360" spans="14:30" ht="15" x14ac:dyDescent="0.25">
      <c r="N360" s="159">
        <v>1.8136574074074799E-3</v>
      </c>
      <c r="O360" s="1">
        <v>106</v>
      </c>
      <c r="AC360" s="159">
        <v>1.60532407407407E-3</v>
      </c>
      <c r="AD360">
        <v>79</v>
      </c>
    </row>
    <row r="361" spans="14:30" ht="15" x14ac:dyDescent="0.25">
      <c r="N361" s="159">
        <v>1.8148148148148899E-3</v>
      </c>
      <c r="O361" s="1">
        <v>105</v>
      </c>
      <c r="AC361" s="159">
        <v>1.60648148148148E-3</v>
      </c>
      <c r="AD361">
        <v>78</v>
      </c>
    </row>
    <row r="362" spans="14:30" ht="15" x14ac:dyDescent="0.25">
      <c r="N362" s="159">
        <v>1.8159722222222999E-3</v>
      </c>
      <c r="O362" s="1">
        <v>105</v>
      </c>
      <c r="AC362" s="159">
        <v>1.60763888888889E-3</v>
      </c>
      <c r="AD362">
        <v>78</v>
      </c>
    </row>
    <row r="363" spans="14:30" ht="15" x14ac:dyDescent="0.25">
      <c r="N363" s="159">
        <v>1.8171296296296999E-3</v>
      </c>
      <c r="O363" s="1">
        <v>105</v>
      </c>
      <c r="AC363" s="159">
        <v>1.60879629629629E-3</v>
      </c>
      <c r="AD363">
        <v>78</v>
      </c>
    </row>
    <row r="364" spans="14:30" ht="15" x14ac:dyDescent="0.25">
      <c r="N364" s="159">
        <v>1.81828703703711E-3</v>
      </c>
      <c r="O364" s="1">
        <v>105</v>
      </c>
      <c r="AC364" s="159">
        <v>1.6099537037037E-3</v>
      </c>
      <c r="AD364">
        <v>78</v>
      </c>
    </row>
    <row r="365" spans="14:30" ht="15" x14ac:dyDescent="0.25">
      <c r="N365" s="159">
        <v>1.81944444444452E-3</v>
      </c>
      <c r="O365" s="1">
        <v>105</v>
      </c>
      <c r="AC365" s="159">
        <v>1.61111111111111E-3</v>
      </c>
      <c r="AD365">
        <v>78</v>
      </c>
    </row>
    <row r="366" spans="14:30" ht="15" x14ac:dyDescent="0.25">
      <c r="N366" s="159">
        <v>1.82060185185193E-3</v>
      </c>
      <c r="O366" s="1">
        <v>105</v>
      </c>
      <c r="AC366" s="159">
        <v>1.61226851851852E-3</v>
      </c>
      <c r="AD366">
        <v>77</v>
      </c>
    </row>
    <row r="367" spans="14:30" ht="15" x14ac:dyDescent="0.25">
      <c r="N367" s="159">
        <v>1.82175925925934E-3</v>
      </c>
      <c r="O367" s="1">
        <v>105</v>
      </c>
      <c r="AC367" s="159">
        <v>1.6134259259259201E-3</v>
      </c>
      <c r="AD367">
        <v>77</v>
      </c>
    </row>
    <row r="368" spans="14:30" ht="15" x14ac:dyDescent="0.25">
      <c r="N368" s="159">
        <v>1.82291666666674E-3</v>
      </c>
      <c r="O368" s="1">
        <v>105</v>
      </c>
      <c r="AC368" s="159">
        <v>1.6145833333333301E-3</v>
      </c>
      <c r="AD368">
        <v>77</v>
      </c>
    </row>
    <row r="369" spans="14:30" ht="15" x14ac:dyDescent="0.25">
      <c r="N369" s="159">
        <v>1.82407407407415E-3</v>
      </c>
      <c r="O369" s="1">
        <v>104</v>
      </c>
      <c r="AC369" s="159">
        <v>1.6157407407407401E-3</v>
      </c>
      <c r="AD369">
        <v>77</v>
      </c>
    </row>
    <row r="370" spans="14:30" ht="15" x14ac:dyDescent="0.25">
      <c r="N370" s="159">
        <v>1.82523148148156E-3</v>
      </c>
      <c r="O370" s="1">
        <v>104</v>
      </c>
      <c r="AC370" s="159">
        <v>1.6168981481481501E-3</v>
      </c>
      <c r="AD370">
        <v>77</v>
      </c>
    </row>
    <row r="371" spans="14:30" ht="15" x14ac:dyDescent="0.25">
      <c r="N371" s="159">
        <v>1.82638888888897E-3</v>
      </c>
      <c r="O371" s="1">
        <v>104</v>
      </c>
      <c r="AC371" s="159">
        <v>1.6180555555555501E-3</v>
      </c>
      <c r="AD371">
        <v>76</v>
      </c>
    </row>
    <row r="372" spans="14:30" ht="15" x14ac:dyDescent="0.25">
      <c r="N372" s="159">
        <v>1.82754629629637E-3</v>
      </c>
      <c r="O372" s="1">
        <v>104</v>
      </c>
      <c r="AC372" s="159">
        <v>1.6192129629629601E-3</v>
      </c>
      <c r="AD372">
        <v>76</v>
      </c>
    </row>
    <row r="373" spans="14:30" ht="15" x14ac:dyDescent="0.25">
      <c r="N373" s="159">
        <v>1.82870370370378E-3</v>
      </c>
      <c r="O373" s="1">
        <v>104</v>
      </c>
      <c r="AC373" s="159">
        <v>1.6203703703703701E-3</v>
      </c>
      <c r="AD373">
        <v>76</v>
      </c>
    </row>
    <row r="374" spans="14:30" ht="15" x14ac:dyDescent="0.25">
      <c r="N374" s="159">
        <v>1.82986111111119E-3</v>
      </c>
      <c r="O374" s="1">
        <v>104</v>
      </c>
      <c r="AC374" s="159">
        <v>1.6215277777777799E-3</v>
      </c>
      <c r="AD374">
        <v>76</v>
      </c>
    </row>
    <row r="375" spans="14:30" ht="15" x14ac:dyDescent="0.25">
      <c r="N375" s="159">
        <v>1.8310185185186E-3</v>
      </c>
      <c r="O375" s="1">
        <v>104</v>
      </c>
      <c r="AC375" s="159">
        <v>1.6226851851851799E-3</v>
      </c>
      <c r="AD375">
        <v>76</v>
      </c>
    </row>
    <row r="376" spans="14:30" ht="15" x14ac:dyDescent="0.25">
      <c r="N376" s="159">
        <v>1.8321759259260001E-3</v>
      </c>
      <c r="O376" s="1">
        <v>104</v>
      </c>
      <c r="AC376" s="159">
        <v>1.6238425925925899E-3</v>
      </c>
      <c r="AD376">
        <v>75</v>
      </c>
    </row>
    <row r="377" spans="14:30" ht="15" x14ac:dyDescent="0.25">
      <c r="N377" s="159">
        <v>1.8333333333334101E-3</v>
      </c>
      <c r="O377" s="1">
        <v>103</v>
      </c>
      <c r="AC377" s="159">
        <v>1.6249999999999999E-3</v>
      </c>
      <c r="AD377">
        <v>75</v>
      </c>
    </row>
    <row r="378" spans="14:30" ht="15" x14ac:dyDescent="0.25">
      <c r="N378" s="159">
        <v>1.8344907407408201E-3</v>
      </c>
      <c r="O378" s="1">
        <v>103</v>
      </c>
      <c r="AC378" s="159">
        <v>1.6261574074074E-3</v>
      </c>
      <c r="AD378">
        <v>75</v>
      </c>
    </row>
    <row r="379" spans="14:30" ht="15" x14ac:dyDescent="0.25">
      <c r="N379" s="159">
        <v>1.8356481481482301E-3</v>
      </c>
      <c r="O379" s="1">
        <v>103</v>
      </c>
      <c r="AC379" s="159">
        <v>1.62731481481481E-3</v>
      </c>
      <c r="AD379">
        <v>75</v>
      </c>
    </row>
    <row r="380" spans="14:30" ht="15" x14ac:dyDescent="0.25">
      <c r="N380" s="159">
        <v>1.8368055555556301E-3</v>
      </c>
      <c r="O380" s="1">
        <v>103</v>
      </c>
      <c r="AC380" s="159">
        <v>1.62847222222222E-3</v>
      </c>
      <c r="AD380">
        <v>75</v>
      </c>
    </row>
    <row r="381" spans="14:30" ht="15" x14ac:dyDescent="0.25">
      <c r="N381" s="159">
        <v>1.8379629629630401E-3</v>
      </c>
      <c r="O381" s="1">
        <v>103</v>
      </c>
      <c r="AC381" s="159">
        <v>1.62962962962963E-3</v>
      </c>
      <c r="AD381">
        <v>74</v>
      </c>
    </row>
    <row r="382" spans="14:30" ht="15" x14ac:dyDescent="0.25">
      <c r="N382" s="159">
        <v>1.8391203703704501E-3</v>
      </c>
      <c r="O382" s="1">
        <v>103</v>
      </c>
      <c r="AC382" s="159">
        <v>1.63078703703703E-3</v>
      </c>
      <c r="AD382">
        <v>74</v>
      </c>
    </row>
    <row r="383" spans="14:30" ht="15" x14ac:dyDescent="0.25">
      <c r="N383" s="159">
        <v>1.8402777777778601E-3</v>
      </c>
      <c r="O383" s="1">
        <v>103</v>
      </c>
      <c r="AC383" s="159">
        <v>1.63194444444444E-3</v>
      </c>
      <c r="AD383">
        <v>74</v>
      </c>
    </row>
    <row r="384" spans="14:30" ht="15" x14ac:dyDescent="0.25">
      <c r="N384" s="159">
        <v>1.8414351851852599E-3</v>
      </c>
      <c r="O384" s="1">
        <v>103</v>
      </c>
      <c r="AC384" s="159">
        <v>1.63310185185185E-3</v>
      </c>
      <c r="AD384">
        <v>74</v>
      </c>
    </row>
    <row r="385" spans="14:30" ht="15" x14ac:dyDescent="0.25">
      <c r="N385" s="159">
        <v>1.8425925925926699E-3</v>
      </c>
      <c r="O385" s="1">
        <v>102</v>
      </c>
      <c r="AC385" s="159">
        <v>1.63425925925926E-3</v>
      </c>
      <c r="AD385">
        <v>74</v>
      </c>
    </row>
    <row r="386" spans="14:30" ht="15" x14ac:dyDescent="0.25">
      <c r="N386" s="159">
        <v>1.8437500000000799E-3</v>
      </c>
      <c r="O386" s="1">
        <v>102</v>
      </c>
      <c r="AC386" s="159">
        <v>1.63541666666666E-3</v>
      </c>
      <c r="AD386">
        <v>73</v>
      </c>
    </row>
    <row r="387" spans="14:30" ht="15" x14ac:dyDescent="0.25">
      <c r="N387" s="159">
        <v>1.8449074074074899E-3</v>
      </c>
      <c r="O387" s="1">
        <v>102</v>
      </c>
      <c r="AC387" s="159">
        <v>1.63657407407407E-3</v>
      </c>
      <c r="AD387">
        <v>73</v>
      </c>
    </row>
    <row r="388" spans="14:30" ht="15" x14ac:dyDescent="0.25">
      <c r="N388" s="159">
        <v>1.8460648148148999E-3</v>
      </c>
      <c r="O388" s="1">
        <v>102</v>
      </c>
      <c r="AC388" s="159">
        <v>1.63773148148148E-3</v>
      </c>
      <c r="AD388">
        <v>73</v>
      </c>
    </row>
    <row r="389" spans="14:30" ht="15" x14ac:dyDescent="0.25">
      <c r="N389" s="159">
        <v>1.8472222222222999E-3</v>
      </c>
      <c r="O389" s="1">
        <v>102</v>
      </c>
      <c r="AC389" s="159">
        <v>1.63888888888889E-3</v>
      </c>
      <c r="AD389">
        <v>73</v>
      </c>
    </row>
    <row r="390" spans="14:30" ht="15" x14ac:dyDescent="0.25">
      <c r="N390" s="159">
        <v>1.84837962962971E-3</v>
      </c>
      <c r="O390" s="1">
        <v>102</v>
      </c>
      <c r="AC390" s="159">
        <v>1.6400462962962901E-3</v>
      </c>
      <c r="AD390">
        <v>73</v>
      </c>
    </row>
    <row r="391" spans="14:30" ht="15" x14ac:dyDescent="0.25">
      <c r="N391" s="159">
        <v>1.84953703703712E-3</v>
      </c>
      <c r="O391" s="1">
        <v>102</v>
      </c>
      <c r="AC391" s="159">
        <v>1.6412037037037001E-3</v>
      </c>
      <c r="AD391">
        <v>72</v>
      </c>
    </row>
    <row r="392" spans="14:30" ht="15" x14ac:dyDescent="0.25">
      <c r="N392" s="159">
        <v>1.85069444444453E-3</v>
      </c>
      <c r="O392" s="1">
        <v>102</v>
      </c>
      <c r="AC392" s="159">
        <v>1.6423611111111101E-3</v>
      </c>
      <c r="AD392">
        <v>72</v>
      </c>
    </row>
    <row r="393" spans="14:30" ht="15" x14ac:dyDescent="0.25">
      <c r="N393" s="159">
        <v>1.85185185185193E-3</v>
      </c>
      <c r="O393" s="1">
        <v>101</v>
      </c>
      <c r="AC393" s="159">
        <v>1.6435185185185201E-3</v>
      </c>
      <c r="AD393">
        <v>72</v>
      </c>
    </row>
    <row r="394" spans="14:30" ht="15" x14ac:dyDescent="0.25">
      <c r="N394" s="159">
        <v>1.85300925925934E-3</v>
      </c>
      <c r="O394" s="1">
        <v>101</v>
      </c>
      <c r="AC394" s="159">
        <v>1.6446759259259201E-3</v>
      </c>
      <c r="AD394">
        <v>72</v>
      </c>
    </row>
    <row r="395" spans="14:30" ht="15" x14ac:dyDescent="0.25">
      <c r="N395" s="159">
        <v>1.85416666666675E-3</v>
      </c>
      <c r="O395" s="1">
        <v>101</v>
      </c>
      <c r="AC395" s="159">
        <v>1.6458333333333301E-3</v>
      </c>
      <c r="AD395">
        <v>72</v>
      </c>
    </row>
    <row r="396" spans="14:30" ht="15" x14ac:dyDescent="0.25">
      <c r="N396" s="159">
        <v>1.85532407407416E-3</v>
      </c>
      <c r="O396" s="1">
        <v>101</v>
      </c>
      <c r="AC396" s="159">
        <v>1.6469907407407401E-3</v>
      </c>
      <c r="AD396">
        <v>71</v>
      </c>
    </row>
    <row r="397" spans="14:30" ht="15" x14ac:dyDescent="0.25">
      <c r="N397" s="159">
        <v>1.85648148148156E-3</v>
      </c>
      <c r="O397" s="1">
        <v>101</v>
      </c>
      <c r="AC397" s="159">
        <v>1.6481481481481501E-3</v>
      </c>
      <c r="AD397">
        <v>71</v>
      </c>
    </row>
    <row r="398" spans="14:30" ht="15" x14ac:dyDescent="0.25">
      <c r="N398" s="159">
        <v>1.85763888888897E-3</v>
      </c>
      <c r="O398" s="1">
        <v>101</v>
      </c>
      <c r="AC398" s="159">
        <v>1.6493055555555499E-3</v>
      </c>
      <c r="AD398">
        <v>71</v>
      </c>
    </row>
    <row r="399" spans="14:30" ht="15" x14ac:dyDescent="0.25">
      <c r="N399" s="159">
        <v>1.85879629629638E-3</v>
      </c>
      <c r="O399" s="1">
        <v>101</v>
      </c>
      <c r="AC399" s="159">
        <v>1.6504629629629599E-3</v>
      </c>
      <c r="AD399">
        <v>71</v>
      </c>
    </row>
    <row r="400" spans="14:30" ht="15" x14ac:dyDescent="0.25">
      <c r="N400" s="159">
        <v>1.85995370370379E-3</v>
      </c>
      <c r="O400" s="1">
        <v>101</v>
      </c>
      <c r="AC400" s="159">
        <v>1.6516203703703699E-3</v>
      </c>
      <c r="AD400">
        <v>71</v>
      </c>
    </row>
    <row r="401" spans="14:30" ht="15" x14ac:dyDescent="0.25">
      <c r="N401" s="159">
        <v>1.8611111111111901E-3</v>
      </c>
      <c r="O401" s="1">
        <v>100</v>
      </c>
      <c r="AC401" s="159">
        <v>1.6527777777777699E-3</v>
      </c>
      <c r="AD401">
        <v>70</v>
      </c>
    </row>
    <row r="402" spans="14:30" ht="15" x14ac:dyDescent="0.25">
      <c r="N402" s="159">
        <v>1.8622685185186001E-3</v>
      </c>
      <c r="O402" s="1">
        <v>100</v>
      </c>
      <c r="AC402" s="159">
        <v>1.6539351851851799E-3</v>
      </c>
      <c r="AD402">
        <v>70</v>
      </c>
    </row>
    <row r="403" spans="14:30" ht="15" x14ac:dyDescent="0.25">
      <c r="N403" s="159">
        <v>1.8634259259260101E-3</v>
      </c>
      <c r="O403" s="1">
        <v>100</v>
      </c>
      <c r="AC403" s="159">
        <v>1.65509259259259E-3</v>
      </c>
      <c r="AD403">
        <v>70</v>
      </c>
    </row>
    <row r="404" spans="14:30" ht="15" x14ac:dyDescent="0.25">
      <c r="N404" s="159">
        <v>1.8645833333334201E-3</v>
      </c>
      <c r="O404" s="1">
        <v>100</v>
      </c>
      <c r="AC404" s="159">
        <v>1.65625E-3</v>
      </c>
      <c r="AD404">
        <v>70</v>
      </c>
    </row>
    <row r="405" spans="14:30" ht="15" x14ac:dyDescent="0.25">
      <c r="N405" s="159">
        <v>1.8657407407408201E-3</v>
      </c>
      <c r="O405" s="1">
        <v>100</v>
      </c>
      <c r="AC405" s="159">
        <v>1.6574074074074E-3</v>
      </c>
      <c r="AD405">
        <v>70</v>
      </c>
    </row>
    <row r="406" spans="14:30" ht="15" x14ac:dyDescent="0.25">
      <c r="N406" s="159">
        <v>1.8668981481482301E-3</v>
      </c>
      <c r="O406" s="1">
        <v>100</v>
      </c>
      <c r="AC406" s="159">
        <v>1.65856481481481E-3</v>
      </c>
      <c r="AD406">
        <v>69</v>
      </c>
    </row>
    <row r="407" spans="14:30" ht="15" x14ac:dyDescent="0.25">
      <c r="N407" s="159">
        <v>1.8680555555556401E-3</v>
      </c>
      <c r="O407" s="1">
        <v>100</v>
      </c>
      <c r="AC407" s="159">
        <v>1.65972222222222E-3</v>
      </c>
      <c r="AD407">
        <v>69</v>
      </c>
    </row>
    <row r="408" spans="14:30" ht="15" x14ac:dyDescent="0.25">
      <c r="N408" s="159">
        <v>1.8692129629630501E-3</v>
      </c>
      <c r="O408" s="1">
        <v>100</v>
      </c>
      <c r="AC408" s="159">
        <v>1.66087962962963E-3</v>
      </c>
      <c r="AD408">
        <v>69</v>
      </c>
    </row>
    <row r="409" spans="14:30" ht="15" x14ac:dyDescent="0.25">
      <c r="N409" s="159">
        <v>1.8703703703704601E-3</v>
      </c>
      <c r="O409" s="1">
        <v>99</v>
      </c>
      <c r="AC409" s="159">
        <v>1.66203703703703E-3</v>
      </c>
      <c r="AD409">
        <v>69</v>
      </c>
    </row>
    <row r="410" spans="14:30" ht="15" x14ac:dyDescent="0.25">
      <c r="N410" s="159">
        <v>1.8715277777778599E-3</v>
      </c>
      <c r="O410" s="1">
        <v>99</v>
      </c>
      <c r="AC410" s="159">
        <v>1.66319444444444E-3</v>
      </c>
      <c r="AD410">
        <v>69</v>
      </c>
    </row>
    <row r="411" spans="14:30" ht="15" x14ac:dyDescent="0.25">
      <c r="N411" s="159">
        <v>1.8726851851852699E-3</v>
      </c>
      <c r="O411" s="1">
        <v>99</v>
      </c>
      <c r="AC411" s="159">
        <v>1.66435185185185E-3</v>
      </c>
      <c r="AD411">
        <v>68</v>
      </c>
    </row>
    <row r="412" spans="14:30" ht="15" x14ac:dyDescent="0.25">
      <c r="N412" s="159">
        <v>1.8738425925926799E-3</v>
      </c>
      <c r="O412" s="1">
        <v>99</v>
      </c>
      <c r="AC412" s="159">
        <v>1.66550925925926E-3</v>
      </c>
      <c r="AD412">
        <v>68</v>
      </c>
    </row>
    <row r="413" spans="14:30" ht="15" x14ac:dyDescent="0.25">
      <c r="N413" s="159">
        <v>1.8750000000000899E-3</v>
      </c>
      <c r="O413" s="1">
        <v>99</v>
      </c>
      <c r="AC413" s="159">
        <v>1.6666666666666601E-3</v>
      </c>
      <c r="AD413">
        <v>68</v>
      </c>
    </row>
    <row r="414" spans="14:30" ht="15" x14ac:dyDescent="0.25">
      <c r="N414" s="159">
        <v>1.8761574074074899E-3</v>
      </c>
      <c r="O414" s="1">
        <v>99</v>
      </c>
      <c r="AC414" s="159">
        <v>1.6678240740740701E-3</v>
      </c>
      <c r="AD414">
        <v>68</v>
      </c>
    </row>
    <row r="415" spans="14:30" ht="15" x14ac:dyDescent="0.25">
      <c r="N415" s="159">
        <v>1.8773148148148999E-3</v>
      </c>
      <c r="O415" s="1">
        <v>99</v>
      </c>
      <c r="AC415" s="159">
        <v>1.6689814814814801E-3</v>
      </c>
      <c r="AD415">
        <v>68</v>
      </c>
    </row>
    <row r="416" spans="14:30" ht="15" x14ac:dyDescent="0.25">
      <c r="N416" s="159">
        <v>1.87847222222231E-3</v>
      </c>
      <c r="O416" s="1">
        <v>99</v>
      </c>
      <c r="AC416" s="159">
        <v>1.6701388888888901E-3</v>
      </c>
      <c r="AD416">
        <v>67</v>
      </c>
    </row>
    <row r="417" spans="14:30" ht="15" x14ac:dyDescent="0.25">
      <c r="N417" s="159">
        <v>1.87962962962972E-3</v>
      </c>
      <c r="O417" s="1">
        <v>98</v>
      </c>
      <c r="AC417" s="159">
        <v>1.6712962962962901E-3</v>
      </c>
      <c r="AD417">
        <v>67</v>
      </c>
    </row>
    <row r="418" spans="14:30" ht="15" x14ac:dyDescent="0.25">
      <c r="N418" s="159">
        <v>1.88078703703712E-3</v>
      </c>
      <c r="O418" s="1">
        <v>98</v>
      </c>
      <c r="AC418" s="159">
        <v>1.6724537037037001E-3</v>
      </c>
      <c r="AD418">
        <v>67</v>
      </c>
    </row>
    <row r="419" spans="14:30" ht="15" x14ac:dyDescent="0.25">
      <c r="N419" s="159">
        <v>1.88194444444453E-3</v>
      </c>
      <c r="O419" s="1">
        <v>98</v>
      </c>
      <c r="AC419" s="159">
        <v>1.6736111111111101E-3</v>
      </c>
      <c r="AD419">
        <v>67</v>
      </c>
    </row>
    <row r="420" spans="14:30" ht="15" x14ac:dyDescent="0.25">
      <c r="N420" s="159">
        <v>1.88310185185194E-3</v>
      </c>
      <c r="O420" s="1">
        <v>98</v>
      </c>
      <c r="AC420" s="159">
        <v>1.6747685185185201E-3</v>
      </c>
      <c r="AD420">
        <v>67</v>
      </c>
    </row>
    <row r="421" spans="14:30" ht="15" x14ac:dyDescent="0.25">
      <c r="N421" s="159">
        <v>1.88425925925935E-3</v>
      </c>
      <c r="O421" s="1">
        <v>98</v>
      </c>
      <c r="AC421" s="159">
        <v>1.6759259259259199E-3</v>
      </c>
      <c r="AD421">
        <v>66</v>
      </c>
    </row>
    <row r="422" spans="14:30" ht="15" x14ac:dyDescent="0.25">
      <c r="N422" s="159">
        <v>1.88541666666676E-3</v>
      </c>
      <c r="O422" s="1">
        <v>98</v>
      </c>
      <c r="AC422" s="159">
        <v>1.6770833333333299E-3</v>
      </c>
      <c r="AD422">
        <v>66</v>
      </c>
    </row>
    <row r="423" spans="14:30" ht="15" x14ac:dyDescent="0.25">
      <c r="N423" s="159">
        <v>1.88657407407416E-3</v>
      </c>
      <c r="O423" s="1">
        <v>98</v>
      </c>
      <c r="AC423" s="159">
        <v>1.6782407407407399E-3</v>
      </c>
      <c r="AD423">
        <v>66</v>
      </c>
    </row>
    <row r="424" spans="14:30" ht="15" x14ac:dyDescent="0.25">
      <c r="N424" s="159">
        <v>1.88773148148157E-3</v>
      </c>
      <c r="O424" s="1">
        <v>98</v>
      </c>
      <c r="AC424" s="159">
        <v>1.6793981481481499E-3</v>
      </c>
      <c r="AD424">
        <v>66</v>
      </c>
    </row>
    <row r="425" spans="14:30" ht="15" x14ac:dyDescent="0.25">
      <c r="N425" s="159">
        <v>1.88888888888898E-3</v>
      </c>
      <c r="O425" s="1">
        <v>97</v>
      </c>
      <c r="AC425" s="159">
        <v>1.6805555555555499E-3</v>
      </c>
      <c r="AD425">
        <v>66</v>
      </c>
    </row>
    <row r="426" spans="14:30" ht="15" x14ac:dyDescent="0.25">
      <c r="N426" s="159">
        <v>1.8900462962963801E-3</v>
      </c>
      <c r="O426" s="1">
        <v>97</v>
      </c>
      <c r="AC426" s="159">
        <v>1.6817129629629599E-3</v>
      </c>
      <c r="AD426">
        <v>65</v>
      </c>
    </row>
    <row r="427" spans="14:30" ht="15" x14ac:dyDescent="0.25">
      <c r="N427" s="159">
        <v>1.8912037037037901E-3</v>
      </c>
      <c r="O427" s="1">
        <v>97</v>
      </c>
      <c r="AC427" s="159">
        <v>1.6828703703703699E-3</v>
      </c>
      <c r="AD427">
        <v>65</v>
      </c>
    </row>
    <row r="428" spans="14:30" ht="15" x14ac:dyDescent="0.25">
      <c r="N428" s="159">
        <v>1.8923611111112001E-3</v>
      </c>
      <c r="O428" s="1">
        <v>97</v>
      </c>
      <c r="AC428" s="159">
        <v>1.68402777777777E-3</v>
      </c>
      <c r="AD428">
        <v>65</v>
      </c>
    </row>
    <row r="429" spans="14:30" ht="15" x14ac:dyDescent="0.25">
      <c r="N429" s="159">
        <v>1.8935185185186101E-3</v>
      </c>
      <c r="O429" s="1">
        <v>97</v>
      </c>
      <c r="AC429" s="159">
        <v>1.68518518518518E-3</v>
      </c>
      <c r="AD429">
        <v>65</v>
      </c>
    </row>
    <row r="430" spans="14:30" ht="15" x14ac:dyDescent="0.25">
      <c r="N430" s="159">
        <v>1.8946759259260201E-3</v>
      </c>
      <c r="O430" s="1">
        <v>97</v>
      </c>
      <c r="AC430" s="159">
        <v>1.68634259259259E-3</v>
      </c>
      <c r="AD430">
        <v>65</v>
      </c>
    </row>
    <row r="431" spans="14:30" ht="15" x14ac:dyDescent="0.25">
      <c r="N431" s="159">
        <v>1.8958333333334201E-3</v>
      </c>
      <c r="O431" s="1">
        <v>97</v>
      </c>
      <c r="AC431" s="159">
        <v>1.6875E-3</v>
      </c>
      <c r="AD431">
        <v>64</v>
      </c>
    </row>
    <row r="432" spans="14:30" ht="15" x14ac:dyDescent="0.25">
      <c r="N432" s="159">
        <v>1.8969907407408301E-3</v>
      </c>
      <c r="O432" s="1">
        <v>97</v>
      </c>
      <c r="AC432" s="159">
        <v>1.6886574074074E-3</v>
      </c>
      <c r="AD432">
        <v>64</v>
      </c>
    </row>
    <row r="433" spans="14:30" ht="15" x14ac:dyDescent="0.25">
      <c r="N433" s="159">
        <v>1.8981481481482401E-3</v>
      </c>
      <c r="O433" s="1">
        <v>96</v>
      </c>
      <c r="AC433" s="159">
        <v>1.68981481481481E-3</v>
      </c>
      <c r="AD433">
        <v>64</v>
      </c>
    </row>
    <row r="434" spans="14:30" ht="15" x14ac:dyDescent="0.25">
      <c r="N434" s="159">
        <v>1.8993055555556501E-3</v>
      </c>
      <c r="O434" s="1">
        <v>96</v>
      </c>
      <c r="AC434" s="159">
        <v>1.69097222222222E-3</v>
      </c>
      <c r="AD434">
        <v>64</v>
      </c>
    </row>
    <row r="435" spans="14:30" ht="15" x14ac:dyDescent="0.25">
      <c r="N435" s="159">
        <v>1.9004629629630499E-3</v>
      </c>
      <c r="O435" s="1">
        <v>96</v>
      </c>
      <c r="AC435" s="159">
        <v>1.69212962962963E-3</v>
      </c>
      <c r="AD435">
        <v>64</v>
      </c>
    </row>
    <row r="436" spans="14:30" ht="15" x14ac:dyDescent="0.25">
      <c r="N436" s="159">
        <v>1.9016203703704599E-3</v>
      </c>
      <c r="O436" s="1">
        <v>96</v>
      </c>
      <c r="AC436" s="159">
        <v>1.69328703703703E-3</v>
      </c>
      <c r="AD436">
        <v>63</v>
      </c>
    </row>
    <row r="437" spans="14:30" ht="15" x14ac:dyDescent="0.25">
      <c r="N437" s="159">
        <v>1.9027777777778699E-3</v>
      </c>
      <c r="O437" s="1">
        <v>96</v>
      </c>
      <c r="AC437" s="159">
        <v>1.69444444444444E-3</v>
      </c>
      <c r="AD437">
        <v>63</v>
      </c>
    </row>
    <row r="438" spans="14:30" ht="15" x14ac:dyDescent="0.25">
      <c r="N438" s="159">
        <v>1.9039351851852799E-3</v>
      </c>
      <c r="O438" s="1">
        <v>96</v>
      </c>
      <c r="AC438" s="159">
        <v>1.69560185185185E-3</v>
      </c>
      <c r="AD438">
        <v>63</v>
      </c>
    </row>
    <row r="439" spans="14:30" ht="15" x14ac:dyDescent="0.25">
      <c r="N439" s="159">
        <v>1.9050925925926799E-3</v>
      </c>
      <c r="O439" s="1">
        <v>96</v>
      </c>
      <c r="AC439" s="159">
        <v>1.6967592592592601E-3</v>
      </c>
      <c r="AD439">
        <v>63</v>
      </c>
    </row>
    <row r="440" spans="14:30" ht="15" x14ac:dyDescent="0.25">
      <c r="N440" s="159">
        <v>1.9062500000000899E-3</v>
      </c>
      <c r="O440" s="1">
        <v>96</v>
      </c>
      <c r="AC440" s="159">
        <v>1.6979166666666601E-3</v>
      </c>
      <c r="AD440">
        <v>63</v>
      </c>
    </row>
    <row r="441" spans="14:30" ht="15" x14ac:dyDescent="0.25">
      <c r="N441" s="159">
        <v>1.9074074074074999E-3</v>
      </c>
      <c r="O441" s="1">
        <v>95</v>
      </c>
      <c r="AC441" s="159">
        <v>1.6990740740740701E-3</v>
      </c>
      <c r="AD441">
        <v>62</v>
      </c>
    </row>
    <row r="442" spans="14:30" ht="15" x14ac:dyDescent="0.25">
      <c r="N442" s="159">
        <v>1.90856481481491E-3</v>
      </c>
      <c r="O442" s="1">
        <v>95</v>
      </c>
      <c r="AC442" s="159">
        <v>1.7002314814814801E-3</v>
      </c>
      <c r="AD442">
        <v>62</v>
      </c>
    </row>
    <row r="443" spans="14:30" ht="15" x14ac:dyDescent="0.25">
      <c r="N443" s="159">
        <v>1.90972222222231E-3</v>
      </c>
      <c r="O443" s="1">
        <v>95</v>
      </c>
      <c r="AC443" s="159">
        <v>1.7013888888888901E-3</v>
      </c>
      <c r="AD443">
        <v>62</v>
      </c>
    </row>
    <row r="444" spans="14:30" ht="15" x14ac:dyDescent="0.25">
      <c r="N444" s="159">
        <v>1.91087962962972E-3</v>
      </c>
      <c r="O444" s="1">
        <v>95</v>
      </c>
      <c r="AC444" s="159">
        <v>1.7025462962962899E-3</v>
      </c>
      <c r="AD444">
        <v>62</v>
      </c>
    </row>
    <row r="445" spans="14:30" ht="15" x14ac:dyDescent="0.25">
      <c r="N445" s="159">
        <v>1.91203703703713E-3</v>
      </c>
      <c r="O445" s="1">
        <v>95</v>
      </c>
      <c r="AC445" s="159">
        <v>1.7037037037036999E-3</v>
      </c>
      <c r="AD445">
        <v>62</v>
      </c>
    </row>
    <row r="446" spans="14:30" ht="15" x14ac:dyDescent="0.25">
      <c r="N446" s="159">
        <v>1.91319444444454E-3</v>
      </c>
      <c r="O446" s="1">
        <v>95</v>
      </c>
      <c r="AC446" s="159">
        <v>1.7048611111111099E-3</v>
      </c>
      <c r="AD446">
        <v>61</v>
      </c>
    </row>
    <row r="447" spans="14:30" ht="15" x14ac:dyDescent="0.25">
      <c r="N447" s="159">
        <v>1.91435185185194E-3</v>
      </c>
      <c r="O447" s="1">
        <v>95</v>
      </c>
      <c r="AC447" s="159">
        <v>1.7060185185185199E-3</v>
      </c>
      <c r="AD447">
        <v>61</v>
      </c>
    </row>
    <row r="448" spans="14:30" ht="15" x14ac:dyDescent="0.25">
      <c r="N448" s="159">
        <v>1.91550925925935E-3</v>
      </c>
      <c r="O448" s="1">
        <v>95</v>
      </c>
      <c r="AC448" s="159">
        <v>1.7071759259259199E-3</v>
      </c>
      <c r="AD448">
        <v>61</v>
      </c>
    </row>
    <row r="449" spans="14:30" ht="15" x14ac:dyDescent="0.25">
      <c r="N449" s="159">
        <v>1.91666666666676E-3</v>
      </c>
      <c r="O449" s="1">
        <v>94</v>
      </c>
      <c r="AC449" s="159">
        <v>1.7083333333333299E-3</v>
      </c>
      <c r="AD449">
        <v>61</v>
      </c>
    </row>
    <row r="450" spans="14:30" ht="15" x14ac:dyDescent="0.25">
      <c r="N450" s="159">
        <v>1.91782407407417E-3</v>
      </c>
      <c r="O450" s="1">
        <v>94</v>
      </c>
      <c r="AC450" s="159">
        <v>1.7094907407407399E-3</v>
      </c>
      <c r="AD450">
        <v>61</v>
      </c>
    </row>
    <row r="451" spans="14:30" ht="15" x14ac:dyDescent="0.25">
      <c r="N451" s="159">
        <v>1.91898148148158E-3</v>
      </c>
      <c r="O451" s="1">
        <v>94</v>
      </c>
      <c r="AC451" s="159">
        <v>1.71064814814814E-3</v>
      </c>
      <c r="AD451">
        <v>60</v>
      </c>
    </row>
    <row r="452" spans="14:30" ht="15" x14ac:dyDescent="0.25">
      <c r="N452" s="159">
        <v>1.9201388888889801E-3</v>
      </c>
      <c r="O452" s="1">
        <v>94</v>
      </c>
      <c r="AC452" s="159">
        <v>1.71180555555555E-3</v>
      </c>
      <c r="AD452">
        <v>60</v>
      </c>
    </row>
    <row r="453" spans="14:30" ht="15" x14ac:dyDescent="0.25">
      <c r="N453" s="159">
        <v>1.9212962962963901E-3</v>
      </c>
      <c r="O453" s="1">
        <v>94</v>
      </c>
      <c r="AC453" s="159">
        <v>1.71296296296296E-3</v>
      </c>
      <c r="AD453">
        <v>60</v>
      </c>
    </row>
    <row r="454" spans="14:30" ht="15" x14ac:dyDescent="0.25">
      <c r="N454" s="159">
        <v>1.9224537037038001E-3</v>
      </c>
      <c r="O454" s="1">
        <v>94</v>
      </c>
      <c r="AC454" s="159">
        <v>1.71412037037037E-3</v>
      </c>
      <c r="AD454">
        <v>60</v>
      </c>
    </row>
    <row r="455" spans="14:30" ht="15" x14ac:dyDescent="0.25">
      <c r="N455" s="159">
        <v>1.9236111111112101E-3</v>
      </c>
      <c r="O455" s="1">
        <v>94</v>
      </c>
      <c r="AC455" s="159">
        <v>1.71527777777777E-3</v>
      </c>
      <c r="AD455">
        <v>60</v>
      </c>
    </row>
    <row r="456" spans="14:30" ht="15" x14ac:dyDescent="0.25">
      <c r="N456" s="159">
        <v>1.9247685185186101E-3</v>
      </c>
      <c r="O456" s="1">
        <v>94</v>
      </c>
      <c r="AC456" s="159">
        <v>1.71643518518518E-3</v>
      </c>
      <c r="AD456">
        <v>59</v>
      </c>
    </row>
    <row r="457" spans="14:30" ht="15" x14ac:dyDescent="0.25">
      <c r="N457" s="159">
        <v>1.9259259259260201E-3</v>
      </c>
      <c r="O457" s="1">
        <v>93</v>
      </c>
      <c r="AC457" s="159">
        <v>1.71759259259259E-3</v>
      </c>
      <c r="AD457">
        <v>59</v>
      </c>
    </row>
    <row r="458" spans="14:30" ht="15" x14ac:dyDescent="0.25">
      <c r="N458" s="159">
        <v>1.9270833333334301E-3</v>
      </c>
      <c r="O458" s="1">
        <v>93</v>
      </c>
      <c r="AC458" s="159">
        <v>1.71875E-3</v>
      </c>
      <c r="AD458">
        <v>59</v>
      </c>
    </row>
    <row r="459" spans="14:30" ht="15" x14ac:dyDescent="0.25">
      <c r="N459" s="159">
        <v>1.9282407407408401E-3</v>
      </c>
      <c r="O459" s="1">
        <v>93</v>
      </c>
      <c r="AC459" s="159">
        <v>1.7199074074074E-3</v>
      </c>
      <c r="AD459">
        <v>59</v>
      </c>
    </row>
    <row r="460" spans="14:30" ht="15" x14ac:dyDescent="0.25">
      <c r="N460" s="159">
        <v>1.9293981481482399E-3</v>
      </c>
      <c r="O460" s="1">
        <v>93</v>
      </c>
      <c r="AC460" s="159">
        <v>1.72106481481481E-3</v>
      </c>
      <c r="AD460">
        <v>59</v>
      </c>
    </row>
    <row r="461" spans="14:30" ht="15" x14ac:dyDescent="0.25">
      <c r="N461" s="159">
        <v>1.9305555555556499E-3</v>
      </c>
      <c r="O461" s="1">
        <v>93</v>
      </c>
      <c r="AC461" s="159">
        <v>1.72222222222222E-3</v>
      </c>
      <c r="AD461">
        <v>58</v>
      </c>
    </row>
    <row r="462" spans="14:30" ht="15" x14ac:dyDescent="0.25">
      <c r="N462" s="159">
        <v>1.9317129629630599E-3</v>
      </c>
      <c r="O462" s="1">
        <v>93</v>
      </c>
      <c r="AC462" s="159">
        <v>1.72337962962963E-3</v>
      </c>
      <c r="AD462">
        <v>58</v>
      </c>
    </row>
    <row r="463" spans="14:30" ht="15" x14ac:dyDescent="0.25">
      <c r="N463" s="159">
        <v>1.9328703703704699E-3</v>
      </c>
      <c r="O463" s="1">
        <v>93</v>
      </c>
      <c r="AC463" s="159">
        <v>1.7245370370370301E-3</v>
      </c>
      <c r="AD463">
        <v>58</v>
      </c>
    </row>
    <row r="464" spans="14:30" ht="15" x14ac:dyDescent="0.25">
      <c r="N464" s="159">
        <v>1.9340277777778699E-3</v>
      </c>
      <c r="O464" s="1">
        <v>93</v>
      </c>
      <c r="AC464" s="159">
        <v>1.7256944444444401E-3</v>
      </c>
      <c r="AD464">
        <v>58</v>
      </c>
    </row>
    <row r="465" spans="14:30" ht="15" x14ac:dyDescent="0.25">
      <c r="N465" s="159">
        <v>1.9351851851852799E-3</v>
      </c>
      <c r="O465" s="1">
        <v>92</v>
      </c>
      <c r="AC465" s="159">
        <v>1.7268518518518501E-3</v>
      </c>
      <c r="AD465">
        <v>58</v>
      </c>
    </row>
    <row r="466" spans="14:30" ht="15" x14ac:dyDescent="0.25">
      <c r="N466" s="159">
        <v>1.9363425925926899E-3</v>
      </c>
      <c r="O466" s="1">
        <v>92</v>
      </c>
      <c r="AC466" s="159">
        <v>1.7280092592592601E-3</v>
      </c>
      <c r="AD466">
        <v>57</v>
      </c>
    </row>
    <row r="467" spans="14:30" ht="15" x14ac:dyDescent="0.25">
      <c r="N467" s="159">
        <v>1.9375000000000999E-3</v>
      </c>
      <c r="O467" s="1">
        <v>92</v>
      </c>
      <c r="AC467" s="159">
        <v>1.7291666666666601E-3</v>
      </c>
      <c r="AD467">
        <v>57</v>
      </c>
    </row>
    <row r="468" spans="14:30" ht="15" x14ac:dyDescent="0.25">
      <c r="N468" s="159">
        <v>1.9386574074075E-3</v>
      </c>
      <c r="O468" s="1">
        <v>92</v>
      </c>
      <c r="AC468" s="159">
        <v>1.7303240740740699E-3</v>
      </c>
      <c r="AD468">
        <v>57</v>
      </c>
    </row>
    <row r="469" spans="14:30" ht="15" x14ac:dyDescent="0.25">
      <c r="N469" s="159">
        <v>1.93981481481491E-3</v>
      </c>
      <c r="O469" s="1">
        <v>92</v>
      </c>
      <c r="AC469" s="159">
        <v>1.7314814814814799E-3</v>
      </c>
      <c r="AD469">
        <v>57</v>
      </c>
    </row>
    <row r="470" spans="14:30" ht="15" x14ac:dyDescent="0.25">
      <c r="N470" s="159">
        <v>1.94097222222232E-3</v>
      </c>
      <c r="O470" s="1">
        <v>92</v>
      </c>
      <c r="AC470" s="159">
        <v>1.7326388888888899E-3</v>
      </c>
      <c r="AD470">
        <v>57</v>
      </c>
    </row>
    <row r="471" spans="14:30" ht="15" x14ac:dyDescent="0.25">
      <c r="N471" s="159">
        <v>1.94212962962973E-3</v>
      </c>
      <c r="O471" s="1">
        <v>92</v>
      </c>
      <c r="AC471" s="159">
        <v>1.7337962962962899E-3</v>
      </c>
      <c r="AD471">
        <v>56</v>
      </c>
    </row>
    <row r="472" spans="14:30" ht="15" x14ac:dyDescent="0.25">
      <c r="N472" s="159">
        <v>1.94328703703714E-3</v>
      </c>
      <c r="O472" s="1">
        <v>92</v>
      </c>
      <c r="AC472" s="159">
        <v>1.7349537037036999E-3</v>
      </c>
      <c r="AD472">
        <v>56</v>
      </c>
    </row>
    <row r="473" spans="14:30" ht="15" x14ac:dyDescent="0.25">
      <c r="N473" s="159">
        <v>1.94444444444454E-3</v>
      </c>
      <c r="O473" s="1">
        <v>91</v>
      </c>
      <c r="AC473" s="159">
        <v>1.7361111111111099E-3</v>
      </c>
      <c r="AD473">
        <v>56</v>
      </c>
    </row>
    <row r="474" spans="14:30" ht="15" x14ac:dyDescent="0.25">
      <c r="N474" s="159">
        <v>1.94560185185195E-3</v>
      </c>
      <c r="O474" s="1">
        <v>91</v>
      </c>
      <c r="AC474" s="159">
        <v>1.7372685185185199E-3</v>
      </c>
      <c r="AD474">
        <v>56</v>
      </c>
    </row>
    <row r="475" spans="14:30" ht="15" x14ac:dyDescent="0.25">
      <c r="N475" s="159">
        <v>1.94675925925936E-3</v>
      </c>
      <c r="O475" s="1">
        <v>91</v>
      </c>
      <c r="AC475" s="159">
        <v>1.73842592592592E-3</v>
      </c>
      <c r="AD475">
        <v>56</v>
      </c>
    </row>
    <row r="476" spans="14:30" ht="15" x14ac:dyDescent="0.25">
      <c r="N476" s="159">
        <v>1.94791666666677E-3</v>
      </c>
      <c r="O476" s="1">
        <v>91</v>
      </c>
      <c r="AC476" s="159">
        <v>1.73958333333333E-3</v>
      </c>
      <c r="AD476">
        <v>55</v>
      </c>
    </row>
    <row r="477" spans="14:30" ht="15" x14ac:dyDescent="0.25">
      <c r="N477" s="159">
        <v>1.9490740740741701E-3</v>
      </c>
      <c r="O477" s="1">
        <v>91</v>
      </c>
      <c r="AC477" s="159">
        <v>1.74074074074074E-3</v>
      </c>
      <c r="AD477">
        <v>55</v>
      </c>
    </row>
    <row r="478" spans="14:30" ht="15" x14ac:dyDescent="0.25">
      <c r="N478" s="159">
        <v>1.9502314814815801E-3</v>
      </c>
      <c r="O478" s="1">
        <v>91</v>
      </c>
      <c r="AC478" s="159">
        <v>1.74189814814814E-3</v>
      </c>
      <c r="AD478">
        <v>55</v>
      </c>
    </row>
    <row r="479" spans="14:30" ht="15" x14ac:dyDescent="0.25">
      <c r="N479" s="159">
        <v>1.9513888888889901E-3</v>
      </c>
      <c r="O479" s="1">
        <v>91</v>
      </c>
      <c r="AC479" s="159">
        <v>1.74305555555555E-3</v>
      </c>
      <c r="AD479">
        <v>55</v>
      </c>
    </row>
    <row r="480" spans="14:30" ht="15" x14ac:dyDescent="0.25">
      <c r="N480" s="159">
        <v>1.9525462962964001E-3</v>
      </c>
      <c r="O480" s="1">
        <v>91</v>
      </c>
      <c r="AC480" s="159">
        <v>1.74421296296296E-3</v>
      </c>
      <c r="AD480">
        <v>55</v>
      </c>
    </row>
    <row r="481" spans="14:30" ht="15" x14ac:dyDescent="0.25">
      <c r="N481" s="159">
        <v>1.9537037037037999E-3</v>
      </c>
      <c r="O481" s="1">
        <v>90</v>
      </c>
      <c r="AC481" s="159">
        <v>1.74537037037037E-3</v>
      </c>
      <c r="AD481">
        <v>54</v>
      </c>
    </row>
    <row r="482" spans="14:30" ht="15" x14ac:dyDescent="0.25">
      <c r="N482" s="159">
        <v>1.9548611111112101E-3</v>
      </c>
      <c r="O482" s="1">
        <v>90</v>
      </c>
      <c r="AC482" s="159">
        <v>1.74652777777777E-3</v>
      </c>
      <c r="AD482">
        <v>54</v>
      </c>
    </row>
    <row r="483" spans="14:30" ht="15" x14ac:dyDescent="0.25">
      <c r="N483" s="159">
        <v>1.9560185185186199E-3</v>
      </c>
      <c r="O483" s="1">
        <v>90</v>
      </c>
      <c r="AC483" s="159">
        <v>1.74768518518518E-3</v>
      </c>
      <c r="AD483">
        <v>54</v>
      </c>
    </row>
    <row r="484" spans="14:30" ht="15" x14ac:dyDescent="0.25">
      <c r="N484" s="159">
        <v>1.9571759259260301E-3</v>
      </c>
      <c r="O484" s="1">
        <v>90</v>
      </c>
      <c r="AC484" s="159">
        <v>1.74884259259259E-3</v>
      </c>
      <c r="AD484">
        <v>54</v>
      </c>
    </row>
    <row r="485" spans="14:30" ht="15" x14ac:dyDescent="0.25">
      <c r="N485" s="159">
        <v>1.9583333333334399E-3</v>
      </c>
      <c r="O485" s="1">
        <v>90</v>
      </c>
      <c r="AC485" s="159">
        <v>1.75E-3</v>
      </c>
      <c r="AD485">
        <v>54</v>
      </c>
    </row>
    <row r="486" spans="14:30" ht="15" x14ac:dyDescent="0.25">
      <c r="N486" s="159">
        <v>1.9594907407408401E-3</v>
      </c>
      <c r="O486" s="1">
        <v>90</v>
      </c>
      <c r="AC486" s="159">
        <v>1.7511574074074001E-3</v>
      </c>
      <c r="AD486">
        <v>53</v>
      </c>
    </row>
    <row r="487" spans="14:30" ht="15" x14ac:dyDescent="0.25">
      <c r="N487" s="159">
        <v>1.9606481481482499E-3</v>
      </c>
      <c r="O487" s="1">
        <v>90</v>
      </c>
      <c r="AC487" s="159">
        <v>1.7523148148148101E-3</v>
      </c>
      <c r="AD487">
        <v>53</v>
      </c>
    </row>
    <row r="488" spans="14:30" ht="15" x14ac:dyDescent="0.25">
      <c r="N488" s="159">
        <v>1.9618055555556601E-3</v>
      </c>
      <c r="O488" s="1">
        <v>90</v>
      </c>
      <c r="AC488" s="159">
        <v>1.7534722222222201E-3</v>
      </c>
      <c r="AD488">
        <v>53</v>
      </c>
    </row>
    <row r="489" spans="14:30" ht="15" x14ac:dyDescent="0.25">
      <c r="N489" s="159">
        <v>1.9629629629630599E-3</v>
      </c>
      <c r="O489" s="1">
        <v>89</v>
      </c>
      <c r="AC489" s="159">
        <v>1.7546296296296301E-3</v>
      </c>
      <c r="AD489">
        <v>53</v>
      </c>
    </row>
    <row r="490" spans="14:30" ht="15" x14ac:dyDescent="0.25">
      <c r="N490" s="159">
        <v>1.9641203703704702E-3</v>
      </c>
      <c r="O490" s="1">
        <v>89</v>
      </c>
      <c r="AC490" s="159">
        <v>1.7557870370370301E-3</v>
      </c>
      <c r="AD490">
        <v>53</v>
      </c>
    </row>
    <row r="491" spans="14:30" ht="15" x14ac:dyDescent="0.25">
      <c r="N491" s="159">
        <v>1.9652777777778799E-3</v>
      </c>
      <c r="O491" s="1">
        <v>89</v>
      </c>
      <c r="AC491" s="159">
        <v>1.7569444444444401E-3</v>
      </c>
      <c r="AD491">
        <v>52</v>
      </c>
    </row>
    <row r="492" spans="14:30" ht="15" x14ac:dyDescent="0.25">
      <c r="N492" s="159">
        <v>1.9664351851852902E-3</v>
      </c>
      <c r="O492" s="1">
        <v>89</v>
      </c>
      <c r="AC492" s="159">
        <v>1.7581018518518501E-3</v>
      </c>
      <c r="AD492">
        <v>52</v>
      </c>
    </row>
    <row r="493" spans="14:30" ht="15" x14ac:dyDescent="0.25">
      <c r="N493" s="159">
        <v>1.9675925925926999E-3</v>
      </c>
      <c r="O493" s="1">
        <v>89</v>
      </c>
      <c r="AC493" s="159">
        <v>1.7592592592592601E-3</v>
      </c>
      <c r="AD493">
        <v>52</v>
      </c>
    </row>
    <row r="494" spans="14:30" ht="15" x14ac:dyDescent="0.25">
      <c r="N494" s="159">
        <v>1.9687500000001002E-3</v>
      </c>
      <c r="O494" s="1">
        <v>89</v>
      </c>
      <c r="AC494" s="159">
        <v>1.7604166666666599E-3</v>
      </c>
      <c r="AD494">
        <v>52</v>
      </c>
    </row>
    <row r="495" spans="14:30" ht="15" x14ac:dyDescent="0.25">
      <c r="N495" s="159">
        <v>1.96990740740751E-3</v>
      </c>
      <c r="O495" s="1">
        <v>89</v>
      </c>
      <c r="AC495" s="159">
        <v>1.7615740740740699E-3</v>
      </c>
      <c r="AD495">
        <v>52</v>
      </c>
    </row>
    <row r="496" spans="14:30" ht="15" x14ac:dyDescent="0.25">
      <c r="N496" s="159">
        <v>1.9710648148149202E-3</v>
      </c>
      <c r="O496" s="1">
        <v>89</v>
      </c>
      <c r="AC496" s="159">
        <v>1.7627314814814799E-3</v>
      </c>
      <c r="AD496">
        <v>51</v>
      </c>
    </row>
    <row r="497" spans="14:30" ht="15" x14ac:dyDescent="0.25">
      <c r="N497" s="159">
        <v>1.97222222222233E-3</v>
      </c>
      <c r="O497" s="1">
        <v>88</v>
      </c>
      <c r="AC497" s="159">
        <v>1.7638888888888899E-3</v>
      </c>
      <c r="AD497">
        <v>51</v>
      </c>
    </row>
    <row r="498" spans="14:30" ht="15" x14ac:dyDescent="0.25">
      <c r="N498" s="159">
        <v>1.9733796296297298E-3</v>
      </c>
      <c r="O498" s="1">
        <v>88</v>
      </c>
      <c r="AC498" s="159">
        <v>1.76504629629629E-3</v>
      </c>
      <c r="AD498">
        <v>51</v>
      </c>
    </row>
    <row r="499" spans="14:30" ht="15" x14ac:dyDescent="0.25">
      <c r="N499" s="159">
        <v>1.97453703703714E-3</v>
      </c>
      <c r="O499" s="1">
        <v>88</v>
      </c>
      <c r="AC499" s="159">
        <v>1.7662037037037E-3</v>
      </c>
      <c r="AD499">
        <v>51</v>
      </c>
    </row>
    <row r="500" spans="14:30" ht="15" x14ac:dyDescent="0.25">
      <c r="N500" s="159">
        <v>1.9756944444445498E-3</v>
      </c>
      <c r="O500" s="1">
        <v>88</v>
      </c>
      <c r="AC500" s="159">
        <v>1.76736111111111E-3</v>
      </c>
      <c r="AD500">
        <v>51</v>
      </c>
    </row>
    <row r="501" spans="14:30" ht="15" x14ac:dyDescent="0.25">
      <c r="N501" s="159">
        <v>1.97685185185196E-3</v>
      </c>
      <c r="O501" s="1">
        <v>88</v>
      </c>
      <c r="AC501" s="159">
        <v>1.76851851851851E-3</v>
      </c>
      <c r="AD501">
        <v>50</v>
      </c>
    </row>
    <row r="502" spans="14:30" ht="15" x14ac:dyDescent="0.25">
      <c r="N502" s="159">
        <v>1.9780092592593598E-3</v>
      </c>
      <c r="O502" s="1">
        <v>88</v>
      </c>
      <c r="AC502" s="159">
        <v>1.76967592592592E-3</v>
      </c>
      <c r="AD502">
        <v>50</v>
      </c>
    </row>
    <row r="503" spans="14:30" ht="15" x14ac:dyDescent="0.25">
      <c r="N503" s="159">
        <v>1.9791666666667701E-3</v>
      </c>
      <c r="O503" s="1">
        <v>88</v>
      </c>
      <c r="AC503" s="159">
        <v>1.77083333333333E-3</v>
      </c>
      <c r="AD503">
        <v>50</v>
      </c>
    </row>
    <row r="504" spans="14:30" ht="15" x14ac:dyDescent="0.25">
      <c r="N504" s="159">
        <v>1.9803240740741798E-3</v>
      </c>
      <c r="O504" s="1">
        <v>88</v>
      </c>
      <c r="AC504" s="159">
        <v>1.77199074074074E-3</v>
      </c>
      <c r="AD504">
        <v>50</v>
      </c>
    </row>
    <row r="505" spans="14:30" ht="15" x14ac:dyDescent="0.25">
      <c r="N505" s="159">
        <v>1.9814814814815901E-3</v>
      </c>
      <c r="O505" s="1">
        <v>87</v>
      </c>
      <c r="AC505" s="159">
        <v>1.77314814814814E-3</v>
      </c>
      <c r="AD505">
        <v>50</v>
      </c>
    </row>
    <row r="506" spans="14:30" ht="15" x14ac:dyDescent="0.25">
      <c r="N506" s="159">
        <v>1.9826388888889899E-3</v>
      </c>
      <c r="O506" s="1">
        <v>87</v>
      </c>
      <c r="AC506" s="159">
        <v>1.77430555555555E-3</v>
      </c>
      <c r="AD506">
        <v>49</v>
      </c>
    </row>
    <row r="507" spans="14:30" ht="15" x14ac:dyDescent="0.25">
      <c r="N507" s="159">
        <v>1.9837962962964001E-3</v>
      </c>
      <c r="O507" s="1">
        <v>87</v>
      </c>
      <c r="AC507" s="159">
        <v>1.77546296296296E-3</v>
      </c>
      <c r="AD507">
        <v>49</v>
      </c>
    </row>
    <row r="508" spans="14:30" ht="15" x14ac:dyDescent="0.25">
      <c r="N508" s="159">
        <v>1.9849537037038099E-3</v>
      </c>
      <c r="O508" s="1">
        <v>87</v>
      </c>
      <c r="AC508" s="159">
        <v>1.77662037037037E-3</v>
      </c>
      <c r="AD508">
        <v>49</v>
      </c>
    </row>
    <row r="509" spans="14:30" ht="15" x14ac:dyDescent="0.25">
      <c r="N509" s="159">
        <v>1.9861111111112201E-3</v>
      </c>
      <c r="O509" s="1">
        <v>87</v>
      </c>
      <c r="AC509" s="159">
        <v>1.7777777777777701E-3</v>
      </c>
      <c r="AD509">
        <v>49</v>
      </c>
    </row>
    <row r="510" spans="14:30" ht="15" x14ac:dyDescent="0.25">
      <c r="N510" s="159">
        <v>1.9872685185186299E-3</v>
      </c>
      <c r="O510" s="1">
        <v>87</v>
      </c>
      <c r="AC510" s="159">
        <v>1.7789351851851801E-3</v>
      </c>
      <c r="AD510">
        <v>49</v>
      </c>
    </row>
    <row r="511" spans="14:30" ht="15" x14ac:dyDescent="0.25">
      <c r="N511" s="159">
        <v>1.9884259259260301E-3</v>
      </c>
      <c r="O511" s="1">
        <v>87</v>
      </c>
      <c r="AC511" s="159">
        <v>1.7800925925925901E-3</v>
      </c>
      <c r="AD511">
        <v>48</v>
      </c>
    </row>
    <row r="512" spans="14:30" ht="15" x14ac:dyDescent="0.25">
      <c r="N512" s="159">
        <v>1.9895833333334399E-3</v>
      </c>
      <c r="O512" s="1">
        <v>87</v>
      </c>
      <c r="AC512" s="159">
        <v>1.7812500000000001E-3</v>
      </c>
      <c r="AD512">
        <v>48</v>
      </c>
    </row>
    <row r="513" spans="14:30" ht="15" x14ac:dyDescent="0.25">
      <c r="N513" s="159">
        <v>1.9907407407408501E-3</v>
      </c>
      <c r="O513" s="1">
        <v>86</v>
      </c>
      <c r="AC513" s="159">
        <v>1.7824074074074001E-3</v>
      </c>
      <c r="AD513">
        <v>48</v>
      </c>
    </row>
    <row r="514" spans="14:30" ht="15" x14ac:dyDescent="0.25">
      <c r="N514" s="159">
        <v>1.9918981481482499E-3</v>
      </c>
      <c r="O514" s="1">
        <v>86</v>
      </c>
      <c r="AC514" s="159">
        <v>1.7835648148148101E-3</v>
      </c>
      <c r="AD514">
        <v>48</v>
      </c>
    </row>
    <row r="515" spans="14:30" ht="15" x14ac:dyDescent="0.25">
      <c r="N515" s="159">
        <v>1.9930555555556602E-3</v>
      </c>
      <c r="O515" s="1">
        <v>86</v>
      </c>
      <c r="AC515" s="159">
        <v>1.7847222222222201E-3</v>
      </c>
      <c r="AD515">
        <v>48</v>
      </c>
    </row>
    <row r="516" spans="14:30" ht="15" x14ac:dyDescent="0.25">
      <c r="N516" s="159">
        <v>1.9942129629630699E-3</v>
      </c>
      <c r="O516" s="1">
        <v>86</v>
      </c>
      <c r="AC516" s="159">
        <v>1.7858796296296301E-3</v>
      </c>
      <c r="AD516">
        <v>47</v>
      </c>
    </row>
    <row r="517" spans="14:30" ht="15" x14ac:dyDescent="0.25">
      <c r="N517" s="159">
        <v>1.9953703703704802E-3</v>
      </c>
      <c r="O517" s="1">
        <v>86</v>
      </c>
      <c r="AC517" s="159">
        <v>1.7870370370370299E-3</v>
      </c>
      <c r="AD517">
        <v>47</v>
      </c>
    </row>
    <row r="518" spans="14:30" ht="15" x14ac:dyDescent="0.25">
      <c r="N518" s="159">
        <v>1.9965277777778899E-3</v>
      </c>
      <c r="O518" s="1">
        <v>86</v>
      </c>
      <c r="AC518" s="159">
        <v>1.7881944444444399E-3</v>
      </c>
      <c r="AD518">
        <v>47</v>
      </c>
    </row>
    <row r="519" spans="14:30" ht="15" x14ac:dyDescent="0.25">
      <c r="N519" s="159">
        <v>1.9976851851852902E-3</v>
      </c>
      <c r="O519" s="1">
        <v>86</v>
      </c>
      <c r="AC519" s="159">
        <v>1.7893518518518499E-3</v>
      </c>
      <c r="AD519">
        <v>47</v>
      </c>
    </row>
    <row r="520" spans="14:30" ht="15" x14ac:dyDescent="0.25">
      <c r="N520" s="159">
        <v>1.9988425925927E-3</v>
      </c>
      <c r="O520" s="1">
        <v>86</v>
      </c>
      <c r="AC520" s="159">
        <v>1.7905092592592599E-3</v>
      </c>
      <c r="AD520">
        <v>47</v>
      </c>
    </row>
    <row r="521" spans="14:30" ht="15" x14ac:dyDescent="0.25">
      <c r="N521" s="159">
        <v>2.0000000000001102E-3</v>
      </c>
      <c r="O521" s="1">
        <v>85</v>
      </c>
      <c r="AC521" s="159">
        <v>1.7916666666666599E-3</v>
      </c>
      <c r="AD521">
        <v>46</v>
      </c>
    </row>
    <row r="522" spans="14:30" ht="15" x14ac:dyDescent="0.25">
      <c r="N522" s="159">
        <v>2.00115740740752E-3</v>
      </c>
      <c r="O522" s="1">
        <v>85</v>
      </c>
      <c r="AC522" s="159">
        <v>1.7928240740740699E-3</v>
      </c>
      <c r="AD522">
        <v>46</v>
      </c>
    </row>
    <row r="523" spans="14:30" ht="15" x14ac:dyDescent="0.25">
      <c r="N523" s="159">
        <v>2.0023148148149198E-3</v>
      </c>
      <c r="O523" s="1">
        <v>85</v>
      </c>
      <c r="AC523" s="159">
        <v>1.79398148148148E-3</v>
      </c>
      <c r="AD523">
        <v>46</v>
      </c>
    </row>
    <row r="524" spans="14:30" ht="15" x14ac:dyDescent="0.25">
      <c r="N524" s="159">
        <v>2.00347222222233E-3</v>
      </c>
      <c r="O524" s="1">
        <v>85</v>
      </c>
      <c r="AC524" s="159">
        <v>1.79513888888889E-3</v>
      </c>
      <c r="AD524">
        <v>46</v>
      </c>
    </row>
    <row r="525" spans="14:30" ht="15" x14ac:dyDescent="0.25">
      <c r="N525" s="159">
        <v>2.0046296296297398E-3</v>
      </c>
      <c r="O525" s="1">
        <v>85</v>
      </c>
      <c r="AC525" s="159">
        <v>1.79629629629629E-3</v>
      </c>
      <c r="AD525">
        <v>46</v>
      </c>
    </row>
    <row r="526" spans="14:30" ht="15" x14ac:dyDescent="0.25">
      <c r="N526" s="159">
        <v>2.00578703703715E-3</v>
      </c>
      <c r="O526" s="1">
        <v>85</v>
      </c>
      <c r="AC526" s="159">
        <v>1.7974537037037E-3</v>
      </c>
      <c r="AD526">
        <v>45</v>
      </c>
    </row>
    <row r="527" spans="14:30" ht="15" x14ac:dyDescent="0.25">
      <c r="N527" s="159">
        <v>2.0069444444445498E-3</v>
      </c>
      <c r="O527" s="1">
        <v>85</v>
      </c>
      <c r="AC527" s="159">
        <v>1.79861111111111E-3</v>
      </c>
      <c r="AD527">
        <v>45</v>
      </c>
    </row>
    <row r="528" spans="14:30" ht="15" x14ac:dyDescent="0.25">
      <c r="N528" s="159">
        <v>2.00810185185196E-3</v>
      </c>
      <c r="O528" s="1">
        <v>85</v>
      </c>
      <c r="AC528" s="159">
        <v>1.79976851851851E-3</v>
      </c>
      <c r="AD528">
        <v>45</v>
      </c>
    </row>
    <row r="529" spans="14:30" ht="15" x14ac:dyDescent="0.25">
      <c r="N529" s="159">
        <v>2.0092592592593698E-3</v>
      </c>
      <c r="O529" s="1">
        <v>84</v>
      </c>
      <c r="AC529" s="159">
        <v>1.80092592592592E-3</v>
      </c>
      <c r="AD529">
        <v>45</v>
      </c>
    </row>
    <row r="530" spans="14:30" ht="15" x14ac:dyDescent="0.25">
      <c r="N530" s="159">
        <v>2.0104166666667801E-3</v>
      </c>
      <c r="O530" s="1">
        <v>84</v>
      </c>
      <c r="AC530" s="159">
        <v>1.80208333333333E-3</v>
      </c>
      <c r="AD530">
        <v>45</v>
      </c>
    </row>
    <row r="531" spans="14:30" ht="15" x14ac:dyDescent="0.25">
      <c r="N531" s="159">
        <v>2.0115740740741898E-3</v>
      </c>
      <c r="O531" s="1">
        <v>84</v>
      </c>
      <c r="AC531" s="159">
        <v>1.80324074074074E-3</v>
      </c>
      <c r="AD531">
        <v>44</v>
      </c>
    </row>
    <row r="532" spans="14:30" ht="15" x14ac:dyDescent="0.25">
      <c r="N532" s="159">
        <v>2.0127314814815901E-3</v>
      </c>
      <c r="O532" s="1">
        <v>84</v>
      </c>
      <c r="AC532" s="159">
        <v>1.80439814814814E-3</v>
      </c>
      <c r="AD532">
        <v>44</v>
      </c>
    </row>
    <row r="533" spans="14:30" ht="15" x14ac:dyDescent="0.25">
      <c r="N533" s="159">
        <v>2.0138888888889999E-3</v>
      </c>
      <c r="O533" s="1">
        <v>84</v>
      </c>
      <c r="AC533" s="159">
        <v>1.8055555555555501E-3</v>
      </c>
      <c r="AD533">
        <v>44</v>
      </c>
    </row>
    <row r="534" spans="14:30" ht="15" x14ac:dyDescent="0.25">
      <c r="N534" s="159">
        <v>2.0150462962964101E-3</v>
      </c>
      <c r="O534" s="1">
        <v>84</v>
      </c>
      <c r="AC534" s="159">
        <v>1.8067129629629601E-3</v>
      </c>
      <c r="AD534">
        <v>44</v>
      </c>
    </row>
    <row r="535" spans="14:30" ht="15" x14ac:dyDescent="0.25">
      <c r="N535" s="159">
        <v>2.0162037037038199E-3</v>
      </c>
      <c r="O535" s="1">
        <v>84</v>
      </c>
      <c r="AC535" s="159">
        <v>1.8078703703703701E-3</v>
      </c>
      <c r="AD535">
        <v>44</v>
      </c>
    </row>
    <row r="536" spans="14:30" ht="15" x14ac:dyDescent="0.25">
      <c r="N536" s="159">
        <v>2.0173611111112201E-3</v>
      </c>
      <c r="O536" s="1">
        <v>84</v>
      </c>
      <c r="AC536" s="159">
        <v>1.8090277777777701E-3</v>
      </c>
      <c r="AD536">
        <v>43</v>
      </c>
    </row>
    <row r="537" spans="14:30" ht="15" x14ac:dyDescent="0.25">
      <c r="N537" s="159">
        <v>2.0185185185186299E-3</v>
      </c>
      <c r="O537" s="1">
        <v>83</v>
      </c>
      <c r="AC537" s="159">
        <v>1.8101851851851801E-3</v>
      </c>
      <c r="AD537">
        <v>43</v>
      </c>
    </row>
    <row r="538" spans="14:30" ht="15" x14ac:dyDescent="0.25">
      <c r="N538" s="159">
        <v>2.0196759259260401E-3</v>
      </c>
      <c r="O538" s="1">
        <v>83</v>
      </c>
      <c r="AC538" s="159">
        <v>1.8113425925925901E-3</v>
      </c>
      <c r="AD538">
        <v>43</v>
      </c>
    </row>
    <row r="539" spans="14:30" ht="15" x14ac:dyDescent="0.25">
      <c r="N539" s="159">
        <v>2.0208333333334499E-3</v>
      </c>
      <c r="O539" s="1">
        <v>83</v>
      </c>
      <c r="AC539" s="159">
        <v>1.8125000000000001E-3</v>
      </c>
      <c r="AD539">
        <v>43</v>
      </c>
    </row>
    <row r="540" spans="14:30" ht="15" x14ac:dyDescent="0.25">
      <c r="N540" s="159">
        <v>2.0219907407408502E-3</v>
      </c>
      <c r="O540" s="1">
        <v>83</v>
      </c>
      <c r="AC540" s="159">
        <v>1.8136574074073999E-3</v>
      </c>
      <c r="AD540">
        <v>43</v>
      </c>
    </row>
    <row r="541" spans="14:30" ht="15" x14ac:dyDescent="0.25">
      <c r="N541" s="159">
        <v>2.0231481481482599E-3</v>
      </c>
      <c r="O541" s="1">
        <v>83</v>
      </c>
      <c r="AC541" s="159">
        <v>1.8148148148148099E-3</v>
      </c>
      <c r="AD541">
        <v>42</v>
      </c>
    </row>
    <row r="542" spans="14:30" ht="15" x14ac:dyDescent="0.25">
      <c r="N542" s="159">
        <v>2.0243055555556702E-3</v>
      </c>
      <c r="O542" s="1">
        <v>83</v>
      </c>
      <c r="AC542" s="159">
        <v>1.8159722222222199E-3</v>
      </c>
      <c r="AD542">
        <v>42</v>
      </c>
    </row>
    <row r="543" spans="14:30" ht="15" x14ac:dyDescent="0.25">
      <c r="N543" s="159">
        <v>2.0254629629630799E-3</v>
      </c>
      <c r="O543" s="1">
        <v>83</v>
      </c>
      <c r="AC543" s="159">
        <v>1.8171296296296299E-3</v>
      </c>
      <c r="AD543">
        <v>42</v>
      </c>
    </row>
    <row r="544" spans="14:30" ht="15" x14ac:dyDescent="0.25">
      <c r="N544" s="159">
        <v>2.0266203703704802E-3</v>
      </c>
      <c r="O544" s="1">
        <v>83</v>
      </c>
      <c r="AC544" s="159">
        <v>1.8182870370370299E-3</v>
      </c>
      <c r="AD544">
        <v>42</v>
      </c>
    </row>
    <row r="545" spans="14:30" ht="15" x14ac:dyDescent="0.25">
      <c r="N545" s="159">
        <v>2.02777777777789E-3</v>
      </c>
      <c r="O545" s="1">
        <v>82</v>
      </c>
      <c r="AC545" s="159">
        <v>1.8194444444444399E-3</v>
      </c>
      <c r="AD545">
        <v>42</v>
      </c>
    </row>
    <row r="546" spans="14:30" ht="15" x14ac:dyDescent="0.25">
      <c r="N546" s="159">
        <v>2.0289351851853002E-3</v>
      </c>
      <c r="O546" s="1">
        <v>82</v>
      </c>
      <c r="AC546" s="159">
        <v>1.8206018518518499E-3</v>
      </c>
      <c r="AD546">
        <v>41</v>
      </c>
    </row>
    <row r="547" spans="14:30" ht="15" x14ac:dyDescent="0.25">
      <c r="N547" s="159">
        <v>2.03009259259271E-3</v>
      </c>
      <c r="O547" s="1">
        <v>82</v>
      </c>
      <c r="AC547" s="159">
        <v>1.8217592592592599E-3</v>
      </c>
      <c r="AD547">
        <v>41</v>
      </c>
    </row>
    <row r="548" spans="14:30" ht="15" x14ac:dyDescent="0.25">
      <c r="N548" s="159">
        <v>2.0312500000001098E-3</v>
      </c>
      <c r="O548" s="1">
        <v>82</v>
      </c>
      <c r="AC548" s="159">
        <v>1.82291666666666E-3</v>
      </c>
      <c r="AD548">
        <v>41</v>
      </c>
    </row>
    <row r="549" spans="14:30" ht="15" x14ac:dyDescent="0.25">
      <c r="N549" s="159">
        <v>2.03240740740752E-3</v>
      </c>
      <c r="O549" s="1">
        <v>82</v>
      </c>
      <c r="AC549" s="159">
        <v>1.82407407407407E-3</v>
      </c>
      <c r="AD549">
        <v>41</v>
      </c>
    </row>
    <row r="550" spans="14:30" ht="15" x14ac:dyDescent="0.25">
      <c r="N550" s="159">
        <v>2.0335648148149298E-3</v>
      </c>
      <c r="O550" s="1">
        <v>82</v>
      </c>
      <c r="AC550" s="159">
        <v>1.82523148148148E-3</v>
      </c>
      <c r="AD550">
        <v>41</v>
      </c>
    </row>
    <row r="551" spans="14:30" ht="15" x14ac:dyDescent="0.25">
      <c r="N551" s="159">
        <v>2.03472222222234E-3</v>
      </c>
      <c r="O551" s="1">
        <v>82</v>
      </c>
      <c r="AC551" s="159">
        <v>1.82638888888888E-3</v>
      </c>
      <c r="AD551">
        <v>40</v>
      </c>
    </row>
    <row r="552" spans="14:30" ht="15" x14ac:dyDescent="0.25">
      <c r="N552" s="159">
        <v>2.0358796296297498E-3</v>
      </c>
      <c r="O552" s="1">
        <v>82</v>
      </c>
      <c r="AC552" s="159">
        <v>1.82754629629629E-3</v>
      </c>
      <c r="AD552">
        <v>40</v>
      </c>
    </row>
    <row r="553" spans="14:30" ht="15" x14ac:dyDescent="0.25">
      <c r="N553" s="159">
        <v>2.03703703703715E-3</v>
      </c>
      <c r="O553" s="1">
        <v>81</v>
      </c>
      <c r="AC553" s="159">
        <v>1.8287037037037E-3</v>
      </c>
      <c r="AD553">
        <v>40</v>
      </c>
    </row>
    <row r="554" spans="14:30" ht="15" x14ac:dyDescent="0.25">
      <c r="N554" s="159">
        <v>2.0381944444445598E-3</v>
      </c>
      <c r="O554" s="1">
        <v>81</v>
      </c>
      <c r="AC554" s="159">
        <v>1.82986111111111E-3</v>
      </c>
      <c r="AD554">
        <v>40</v>
      </c>
    </row>
    <row r="555" spans="14:30" ht="15" x14ac:dyDescent="0.25">
      <c r="N555" s="159">
        <v>2.0393518518519701E-3</v>
      </c>
      <c r="O555" s="1">
        <v>81</v>
      </c>
      <c r="AC555" s="159">
        <v>1.83101851851851E-3</v>
      </c>
      <c r="AD555">
        <v>40</v>
      </c>
    </row>
    <row r="556" spans="14:30" ht="15" x14ac:dyDescent="0.25">
      <c r="N556" s="159">
        <v>2.0405092592593798E-3</v>
      </c>
      <c r="O556" s="1">
        <v>81</v>
      </c>
      <c r="AC556" s="159">
        <v>1.83217592592592E-3</v>
      </c>
      <c r="AD556">
        <v>39</v>
      </c>
    </row>
    <row r="557" spans="14:30" ht="15" x14ac:dyDescent="0.25">
      <c r="N557" s="159">
        <v>2.0416666666667801E-3</v>
      </c>
      <c r="O557" s="1">
        <v>81</v>
      </c>
      <c r="AC557" s="159">
        <v>1.83333333333333E-3</v>
      </c>
      <c r="AD557">
        <v>39</v>
      </c>
    </row>
    <row r="558" spans="14:30" ht="15" x14ac:dyDescent="0.25">
      <c r="N558" s="159">
        <v>2.0428240740741899E-3</v>
      </c>
      <c r="O558" s="1">
        <v>81</v>
      </c>
      <c r="AC558" s="159">
        <v>1.83449074074074E-3</v>
      </c>
      <c r="AD558">
        <v>39</v>
      </c>
    </row>
    <row r="559" spans="14:30" ht="15" x14ac:dyDescent="0.25">
      <c r="N559" s="159">
        <v>2.0439814814816001E-3</v>
      </c>
      <c r="O559" s="1">
        <v>81</v>
      </c>
      <c r="AC559" s="159">
        <v>1.8356481481481401E-3</v>
      </c>
      <c r="AD559">
        <v>39</v>
      </c>
    </row>
    <row r="560" spans="14:30" ht="15" x14ac:dyDescent="0.25">
      <c r="N560" s="159">
        <v>2.0451388888890099E-3</v>
      </c>
      <c r="O560" s="1">
        <v>81</v>
      </c>
      <c r="AC560" s="159">
        <v>1.8368055555555501E-3</v>
      </c>
      <c r="AD560">
        <v>39</v>
      </c>
    </row>
    <row r="561" spans="14:30" ht="15" x14ac:dyDescent="0.25">
      <c r="N561" s="159">
        <v>2.0462962962964101E-3</v>
      </c>
      <c r="O561" s="1">
        <v>80</v>
      </c>
      <c r="AC561" s="159">
        <v>1.8379629629629601E-3</v>
      </c>
      <c r="AD561">
        <v>38</v>
      </c>
    </row>
    <row r="562" spans="14:30" ht="15" x14ac:dyDescent="0.25">
      <c r="N562" s="159">
        <v>2.0474537037038199E-3</v>
      </c>
      <c r="O562" s="1">
        <v>80</v>
      </c>
      <c r="AC562" s="159">
        <v>1.8391203703703701E-3</v>
      </c>
      <c r="AD562">
        <v>38</v>
      </c>
    </row>
    <row r="563" spans="14:30" ht="15" x14ac:dyDescent="0.25">
      <c r="N563" s="159">
        <v>2.0486111111112301E-3</v>
      </c>
      <c r="O563" s="1">
        <v>80</v>
      </c>
      <c r="AC563" s="159">
        <v>1.8402777777777699E-3</v>
      </c>
      <c r="AD563">
        <v>38</v>
      </c>
    </row>
    <row r="564" spans="14:30" ht="15" x14ac:dyDescent="0.25">
      <c r="N564" s="159">
        <v>2.0497685185186399E-3</v>
      </c>
      <c r="O564" s="1">
        <v>80</v>
      </c>
      <c r="AC564" s="159">
        <v>1.8414351851851799E-3</v>
      </c>
      <c r="AD564">
        <v>38</v>
      </c>
    </row>
    <row r="565" spans="14:30" ht="15" x14ac:dyDescent="0.25">
      <c r="N565" s="159">
        <v>2.0509259259260402E-3</v>
      </c>
      <c r="O565" s="1">
        <v>80</v>
      </c>
      <c r="AC565" s="159">
        <v>1.8425925925925899E-3</v>
      </c>
      <c r="AD565">
        <v>38</v>
      </c>
    </row>
    <row r="566" spans="14:30" ht="15" x14ac:dyDescent="0.25">
      <c r="N566" s="159">
        <v>2.0520833333334499E-3</v>
      </c>
      <c r="O566" s="1">
        <v>80</v>
      </c>
      <c r="AC566" s="159">
        <v>1.8437499999999999E-3</v>
      </c>
      <c r="AD566">
        <v>37</v>
      </c>
    </row>
    <row r="567" spans="14:30" ht="15" x14ac:dyDescent="0.25">
      <c r="N567" s="159">
        <v>2.0532407407408602E-3</v>
      </c>
      <c r="O567" s="1">
        <v>80</v>
      </c>
      <c r="AC567" s="159">
        <v>1.8449074074073999E-3</v>
      </c>
      <c r="AD567">
        <v>37</v>
      </c>
    </row>
    <row r="568" spans="14:30" ht="15" x14ac:dyDescent="0.25">
      <c r="N568" s="159">
        <v>2.0543981481482699E-3</v>
      </c>
      <c r="O568" s="1">
        <v>80</v>
      </c>
      <c r="AC568" s="159">
        <v>1.8460648148148099E-3</v>
      </c>
      <c r="AD568">
        <v>37</v>
      </c>
    </row>
    <row r="569" spans="14:30" ht="15" x14ac:dyDescent="0.25">
      <c r="N569" s="159">
        <v>2.0555555555556702E-3</v>
      </c>
      <c r="O569" s="1">
        <v>79</v>
      </c>
      <c r="AC569" s="159">
        <v>1.8472222222222199E-3</v>
      </c>
      <c r="AD569">
        <v>37</v>
      </c>
    </row>
    <row r="570" spans="14:30" ht="15" x14ac:dyDescent="0.25">
      <c r="N570" s="159">
        <v>2.05671296296308E-3</v>
      </c>
      <c r="O570" s="1">
        <v>79</v>
      </c>
      <c r="AC570" s="159">
        <v>1.8483796296296299E-3</v>
      </c>
      <c r="AD570">
        <v>37</v>
      </c>
    </row>
    <row r="571" spans="14:30" ht="15" x14ac:dyDescent="0.25">
      <c r="N571" s="159">
        <v>2.0578703703704902E-3</v>
      </c>
      <c r="O571" s="1">
        <v>79</v>
      </c>
      <c r="AC571" s="159">
        <v>1.84953703703703E-3</v>
      </c>
      <c r="AD571">
        <v>36</v>
      </c>
    </row>
    <row r="572" spans="14:30" ht="15" x14ac:dyDescent="0.25">
      <c r="N572" s="159">
        <v>2.0590277777779E-3</v>
      </c>
      <c r="O572" s="1">
        <v>79</v>
      </c>
      <c r="AC572" s="159">
        <v>1.85069444444444E-3</v>
      </c>
      <c r="AD572">
        <v>36</v>
      </c>
    </row>
    <row r="573" spans="14:30" ht="15" x14ac:dyDescent="0.25">
      <c r="N573" s="159">
        <v>2.0601851851852998E-3</v>
      </c>
      <c r="O573" s="1">
        <v>79</v>
      </c>
      <c r="AC573" s="159">
        <v>1.85185185185185E-3</v>
      </c>
      <c r="AD573">
        <v>36</v>
      </c>
    </row>
    <row r="574" spans="14:30" ht="15" x14ac:dyDescent="0.25">
      <c r="N574" s="159">
        <v>2.06134259259271E-3</v>
      </c>
      <c r="O574" s="1">
        <v>79</v>
      </c>
      <c r="AC574" s="159">
        <v>1.85300925925926E-3</v>
      </c>
      <c r="AD574">
        <v>36</v>
      </c>
    </row>
    <row r="575" spans="14:30" ht="15" x14ac:dyDescent="0.25">
      <c r="N575" s="159">
        <v>2.0625000000001198E-3</v>
      </c>
      <c r="O575" s="1">
        <v>79</v>
      </c>
      <c r="AC575" s="159">
        <v>1.85416666666666E-3</v>
      </c>
      <c r="AD575">
        <v>36</v>
      </c>
    </row>
    <row r="576" spans="14:30" ht="15" x14ac:dyDescent="0.25">
      <c r="N576" s="159">
        <v>2.06365740740753E-3</v>
      </c>
      <c r="O576" s="1">
        <v>79</v>
      </c>
      <c r="AC576" s="159">
        <v>1.85532407407407E-3</v>
      </c>
      <c r="AD576">
        <v>35</v>
      </c>
    </row>
    <row r="577" spans="14:30" ht="15" x14ac:dyDescent="0.25">
      <c r="N577" s="159">
        <v>2.0648148148149398E-3</v>
      </c>
      <c r="O577" s="1">
        <v>78</v>
      </c>
      <c r="AC577" s="159">
        <v>1.85648148148148E-3</v>
      </c>
      <c r="AD577">
        <v>35</v>
      </c>
    </row>
    <row r="578" spans="14:30" ht="15" x14ac:dyDescent="0.25">
      <c r="N578" s="159">
        <v>2.06597222222234E-3</v>
      </c>
      <c r="O578" s="1">
        <v>78</v>
      </c>
      <c r="AC578" s="159">
        <v>1.85763888888888E-3</v>
      </c>
      <c r="AD578">
        <v>35</v>
      </c>
    </row>
    <row r="579" spans="14:30" ht="15" x14ac:dyDescent="0.25">
      <c r="N579" s="159">
        <v>2.0671296296297498E-3</v>
      </c>
      <c r="O579" s="1">
        <v>78</v>
      </c>
      <c r="AC579" s="159">
        <v>1.85879629629629E-3</v>
      </c>
      <c r="AD579">
        <v>35</v>
      </c>
    </row>
    <row r="580" spans="14:30" ht="15" x14ac:dyDescent="0.25">
      <c r="N580" s="159">
        <v>2.06828703703716E-3</v>
      </c>
      <c r="O580" s="1">
        <v>78</v>
      </c>
      <c r="AC580" s="159">
        <v>1.8599537037037E-3</v>
      </c>
      <c r="AD580">
        <v>35</v>
      </c>
    </row>
    <row r="581" spans="14:30" ht="15" x14ac:dyDescent="0.25">
      <c r="N581" s="159">
        <v>2.0694444444445698E-3</v>
      </c>
      <c r="O581" s="1">
        <v>78</v>
      </c>
      <c r="AC581" s="159">
        <v>1.86111111111111E-3</v>
      </c>
      <c r="AD581">
        <v>34</v>
      </c>
    </row>
    <row r="582" spans="14:30" ht="15" x14ac:dyDescent="0.25">
      <c r="N582" s="159">
        <v>2.0706018518519701E-3</v>
      </c>
      <c r="O582" s="1">
        <v>78</v>
      </c>
      <c r="AC582" s="159">
        <v>1.8622685185185101E-3</v>
      </c>
      <c r="AD582">
        <v>34</v>
      </c>
    </row>
    <row r="583" spans="14:30" ht="15" x14ac:dyDescent="0.25">
      <c r="N583" s="159">
        <v>2.0717592592593799E-3</v>
      </c>
      <c r="O583" s="1">
        <v>78</v>
      </c>
      <c r="AC583" s="159">
        <v>1.8634259259259201E-3</v>
      </c>
      <c r="AD583">
        <v>34</v>
      </c>
    </row>
    <row r="584" spans="14:30" ht="15" x14ac:dyDescent="0.25">
      <c r="N584" s="159">
        <v>2.0729166666667901E-3</v>
      </c>
      <c r="O584" s="1">
        <v>78</v>
      </c>
      <c r="AC584" s="159">
        <v>1.8645833333333301E-3</v>
      </c>
      <c r="AD584">
        <v>34</v>
      </c>
    </row>
    <row r="585" spans="14:30" ht="15" x14ac:dyDescent="0.25">
      <c r="N585" s="159">
        <v>2.0740740740741999E-3</v>
      </c>
      <c r="O585" s="1">
        <v>77</v>
      </c>
      <c r="AC585" s="159">
        <v>1.8657407407407401E-3</v>
      </c>
      <c r="AD585">
        <v>34</v>
      </c>
    </row>
    <row r="586" spans="14:30" ht="15" x14ac:dyDescent="0.25">
      <c r="N586" s="159">
        <v>2.0752314814816001E-3</v>
      </c>
      <c r="O586" s="1">
        <v>77</v>
      </c>
      <c r="AC586" s="159">
        <v>1.8668981481481401E-3</v>
      </c>
      <c r="AD586">
        <v>33</v>
      </c>
    </row>
    <row r="587" spans="14:30" ht="15" x14ac:dyDescent="0.25">
      <c r="N587" s="159">
        <v>2.0763888888890099E-3</v>
      </c>
      <c r="O587" s="1">
        <v>77</v>
      </c>
      <c r="AC587" s="159">
        <v>1.8680555555555501E-3</v>
      </c>
      <c r="AD587">
        <v>33</v>
      </c>
    </row>
    <row r="588" spans="14:30" ht="15" x14ac:dyDescent="0.25">
      <c r="N588" s="159">
        <v>2.0775462962964201E-3</v>
      </c>
      <c r="O588" s="1">
        <v>77</v>
      </c>
      <c r="AC588" s="159">
        <v>1.8692129629629599E-3</v>
      </c>
      <c r="AD588">
        <v>33</v>
      </c>
    </row>
    <row r="589" spans="14:30" ht="15" x14ac:dyDescent="0.25">
      <c r="N589" s="159">
        <v>2.0787037037038299E-3</v>
      </c>
      <c r="O589" s="1">
        <v>77</v>
      </c>
      <c r="AC589" s="159">
        <v>1.8703703703703699E-3</v>
      </c>
      <c r="AD589">
        <v>33</v>
      </c>
    </row>
    <row r="590" spans="14:30" ht="15" x14ac:dyDescent="0.25">
      <c r="N590" s="159">
        <v>2.0798611111112301E-3</v>
      </c>
      <c r="O590" s="1">
        <v>77</v>
      </c>
      <c r="AC590" s="159">
        <v>1.8715277777777699E-3</v>
      </c>
      <c r="AD590">
        <v>33</v>
      </c>
    </row>
    <row r="591" spans="14:30" ht="15" x14ac:dyDescent="0.25">
      <c r="N591" s="159">
        <v>2.0810185185186399E-3</v>
      </c>
      <c r="O591" s="1">
        <v>77</v>
      </c>
      <c r="AC591" s="159">
        <v>1.8726851851851799E-3</v>
      </c>
      <c r="AD591">
        <v>32</v>
      </c>
    </row>
    <row r="592" spans="14:30" ht="15" x14ac:dyDescent="0.25">
      <c r="N592" s="159">
        <v>2.0821759259260502E-3</v>
      </c>
      <c r="O592" s="1">
        <v>77</v>
      </c>
      <c r="AC592" s="159">
        <v>1.8738425925925899E-3</v>
      </c>
      <c r="AD592">
        <v>32</v>
      </c>
    </row>
    <row r="593" spans="14:30" ht="15" x14ac:dyDescent="0.25">
      <c r="N593" s="159">
        <v>2.0833333333334599E-3</v>
      </c>
      <c r="O593" s="1">
        <v>76</v>
      </c>
      <c r="AC593" s="159">
        <v>1.8749999999999999E-3</v>
      </c>
      <c r="AD593">
        <v>32</v>
      </c>
    </row>
    <row r="594" spans="14:30" ht="15" x14ac:dyDescent="0.25">
      <c r="N594" s="159">
        <v>2.0844907407408602E-3</v>
      </c>
      <c r="O594" s="1">
        <v>76</v>
      </c>
      <c r="AC594" s="159">
        <v>1.8761574074074E-3</v>
      </c>
      <c r="AD594">
        <v>32</v>
      </c>
    </row>
    <row r="595" spans="14:30" ht="15" x14ac:dyDescent="0.25">
      <c r="N595" s="159">
        <v>2.08564814814827E-3</v>
      </c>
      <c r="O595" s="1">
        <v>76</v>
      </c>
      <c r="AC595" s="159">
        <v>1.87731481481481E-3</v>
      </c>
      <c r="AD595">
        <v>32</v>
      </c>
    </row>
    <row r="596" spans="14:30" ht="15" x14ac:dyDescent="0.25">
      <c r="N596" s="159">
        <v>2.0868055555556802E-3</v>
      </c>
      <c r="O596" s="1">
        <v>76</v>
      </c>
      <c r="AC596" s="159">
        <v>1.87847222222222E-3</v>
      </c>
      <c r="AD596">
        <v>31</v>
      </c>
    </row>
    <row r="597" spans="14:30" ht="15" x14ac:dyDescent="0.25">
      <c r="N597" s="159">
        <v>2.08796296296309E-3</v>
      </c>
      <c r="O597" s="1">
        <v>76</v>
      </c>
      <c r="AC597" s="159">
        <v>1.87962962962963E-3</v>
      </c>
      <c r="AD597">
        <v>31</v>
      </c>
    </row>
    <row r="598" spans="14:30" ht="15" x14ac:dyDescent="0.25">
      <c r="N598" s="159">
        <v>2.0891203703704898E-3</v>
      </c>
      <c r="O598" s="1">
        <v>76</v>
      </c>
      <c r="AC598" s="159">
        <v>1.88078703703703E-3</v>
      </c>
      <c r="AD598">
        <v>31</v>
      </c>
    </row>
    <row r="599" spans="14:30" ht="15" x14ac:dyDescent="0.25">
      <c r="N599" s="159">
        <v>2.0902777777779E-3</v>
      </c>
      <c r="O599" s="1">
        <v>76</v>
      </c>
      <c r="AC599" s="159">
        <v>1.88194444444444E-3</v>
      </c>
      <c r="AD599">
        <v>31</v>
      </c>
    </row>
    <row r="600" spans="14:30" ht="15" x14ac:dyDescent="0.25">
      <c r="N600" s="159">
        <v>2.0914351851853098E-3</v>
      </c>
      <c r="O600" s="1">
        <v>76</v>
      </c>
      <c r="AC600" s="159">
        <v>1.88310185185185E-3</v>
      </c>
      <c r="AD600">
        <v>31</v>
      </c>
    </row>
    <row r="601" spans="14:30" ht="15" x14ac:dyDescent="0.25">
      <c r="N601" s="159">
        <v>2.09259259259272E-3</v>
      </c>
      <c r="O601" s="1">
        <v>75</v>
      </c>
      <c r="AC601" s="159">
        <v>1.88425925925925E-3</v>
      </c>
      <c r="AD601">
        <v>30</v>
      </c>
    </row>
    <row r="602" spans="14:30" ht="15" x14ac:dyDescent="0.25">
      <c r="N602" s="159">
        <v>2.0937500000001298E-3</v>
      </c>
      <c r="O602" s="1">
        <v>75</v>
      </c>
      <c r="AC602" s="159">
        <v>1.88541666666666E-3</v>
      </c>
      <c r="AD602">
        <v>30</v>
      </c>
    </row>
    <row r="603" spans="14:30" ht="15" x14ac:dyDescent="0.25">
      <c r="N603" s="159">
        <v>2.09490740740753E-3</v>
      </c>
      <c r="O603" s="1">
        <v>75</v>
      </c>
      <c r="AC603" s="159">
        <v>1.88657407407407E-3</v>
      </c>
      <c r="AD603">
        <v>30</v>
      </c>
    </row>
    <row r="604" spans="14:30" ht="15" x14ac:dyDescent="0.25">
      <c r="N604" s="159">
        <v>2.0960648148149398E-3</v>
      </c>
      <c r="O604" s="1">
        <v>75</v>
      </c>
      <c r="AC604" s="159">
        <v>1.88773148148148E-3</v>
      </c>
      <c r="AD604">
        <v>30</v>
      </c>
    </row>
    <row r="605" spans="14:30" ht="15" x14ac:dyDescent="0.25">
      <c r="N605" s="159">
        <v>2.09722222222235E-3</v>
      </c>
      <c r="O605" s="1">
        <v>75</v>
      </c>
      <c r="AC605" s="159">
        <v>1.8888888888888801E-3</v>
      </c>
      <c r="AD605">
        <v>30</v>
      </c>
    </row>
    <row r="606" spans="14:30" ht="15" x14ac:dyDescent="0.25">
      <c r="N606" s="159">
        <v>2.0983796296297598E-3</v>
      </c>
      <c r="O606" s="1">
        <v>75</v>
      </c>
      <c r="AC606" s="159">
        <v>1.8900462962962901E-3</v>
      </c>
      <c r="AD606">
        <v>29</v>
      </c>
    </row>
    <row r="607" spans="14:30" ht="15" x14ac:dyDescent="0.25">
      <c r="N607" s="159">
        <v>2.0995370370371601E-3</v>
      </c>
      <c r="O607" s="1">
        <v>75</v>
      </c>
      <c r="AC607" s="159">
        <v>1.8912037037037001E-3</v>
      </c>
      <c r="AD607">
        <v>29</v>
      </c>
    </row>
    <row r="608" spans="14:30" ht="15" x14ac:dyDescent="0.25">
      <c r="N608" s="159">
        <v>2.1006944444445699E-3</v>
      </c>
      <c r="O608" s="1">
        <v>75</v>
      </c>
      <c r="AC608" s="159">
        <v>1.8923611111111101E-3</v>
      </c>
      <c r="AD608">
        <v>29</v>
      </c>
    </row>
    <row r="609" spans="14:30" ht="15" x14ac:dyDescent="0.25">
      <c r="N609" s="159">
        <v>2.1018518518519801E-3</v>
      </c>
      <c r="O609" s="1">
        <v>74</v>
      </c>
      <c r="AC609" s="159">
        <v>1.8935185185185101E-3</v>
      </c>
      <c r="AD609">
        <v>29</v>
      </c>
    </row>
    <row r="610" spans="14:30" ht="15" x14ac:dyDescent="0.25">
      <c r="N610" s="159">
        <v>2.1030092592593899E-3</v>
      </c>
      <c r="O610" s="1">
        <v>74</v>
      </c>
      <c r="AC610" s="159">
        <v>1.8946759259259201E-3</v>
      </c>
      <c r="AD610">
        <v>29</v>
      </c>
    </row>
    <row r="611" spans="14:30" ht="15" x14ac:dyDescent="0.25">
      <c r="N611" s="159">
        <v>2.1041666666667901E-3</v>
      </c>
      <c r="O611" s="1">
        <v>74</v>
      </c>
      <c r="AC611" s="159">
        <v>1.8958333333333301E-3</v>
      </c>
      <c r="AD611">
        <v>28</v>
      </c>
    </row>
    <row r="612" spans="14:30" ht="15" x14ac:dyDescent="0.25">
      <c r="N612" s="159">
        <v>2.1053240740741999E-3</v>
      </c>
      <c r="O612" s="1">
        <v>74</v>
      </c>
      <c r="AC612" s="159">
        <v>1.8969907407407401E-3</v>
      </c>
      <c r="AD612">
        <v>28</v>
      </c>
    </row>
    <row r="613" spans="14:30" ht="15" x14ac:dyDescent="0.25">
      <c r="N613" s="159">
        <v>2.1064814814816101E-3</v>
      </c>
      <c r="O613" s="1">
        <v>74</v>
      </c>
      <c r="AC613" s="159">
        <v>1.8981481481481399E-3</v>
      </c>
      <c r="AD613">
        <v>28</v>
      </c>
    </row>
    <row r="614" spans="14:30" ht="15" x14ac:dyDescent="0.25">
      <c r="N614" s="159">
        <v>2.1076388888890199E-3</v>
      </c>
      <c r="O614" s="1">
        <v>74</v>
      </c>
      <c r="AC614" s="159">
        <v>1.8993055555555499E-3</v>
      </c>
      <c r="AD614">
        <v>28</v>
      </c>
    </row>
    <row r="615" spans="14:30" ht="15" x14ac:dyDescent="0.25">
      <c r="N615" s="159">
        <v>2.1087962962964201E-3</v>
      </c>
      <c r="O615" s="1">
        <v>74</v>
      </c>
      <c r="AC615" s="159">
        <v>1.9004629629629599E-3</v>
      </c>
      <c r="AD615">
        <v>28</v>
      </c>
    </row>
    <row r="616" spans="14:30" ht="15" x14ac:dyDescent="0.25">
      <c r="N616" s="159">
        <v>2.1099537037038299E-3</v>
      </c>
      <c r="O616" s="1">
        <v>74</v>
      </c>
      <c r="AC616" s="159">
        <v>1.9016203703703699E-3</v>
      </c>
      <c r="AD616">
        <v>28</v>
      </c>
    </row>
    <row r="617" spans="14:30" ht="15" x14ac:dyDescent="0.25">
      <c r="N617" s="159">
        <v>2.1111111111112402E-3</v>
      </c>
      <c r="O617" s="1">
        <v>73</v>
      </c>
      <c r="AC617" s="159">
        <v>1.90277777777777E-3</v>
      </c>
      <c r="AD617">
        <v>28</v>
      </c>
    </row>
    <row r="618" spans="14:30" ht="15" x14ac:dyDescent="0.25">
      <c r="N618" s="159">
        <v>2.1122685185186499E-3</v>
      </c>
      <c r="O618" s="1">
        <v>73</v>
      </c>
      <c r="AC618" s="159">
        <v>1.90393518518518E-3</v>
      </c>
      <c r="AD618">
        <v>27</v>
      </c>
    </row>
    <row r="619" spans="14:30" ht="15" x14ac:dyDescent="0.25">
      <c r="N619" s="159">
        <v>2.1134259259260502E-3</v>
      </c>
      <c r="O619" s="1">
        <v>73</v>
      </c>
      <c r="AC619" s="159">
        <v>1.90509259259259E-3</v>
      </c>
      <c r="AD619">
        <v>27</v>
      </c>
    </row>
    <row r="620" spans="14:30" ht="15" x14ac:dyDescent="0.25">
      <c r="N620" s="159">
        <v>2.11458333333346E-3</v>
      </c>
      <c r="O620" s="1">
        <v>73</v>
      </c>
      <c r="AC620" s="159">
        <v>1.90625E-3</v>
      </c>
      <c r="AD620">
        <v>27</v>
      </c>
    </row>
    <row r="621" spans="14:30" ht="15" x14ac:dyDescent="0.25">
      <c r="N621" s="159">
        <v>2.1157407407408702E-3</v>
      </c>
      <c r="O621" s="1">
        <v>73</v>
      </c>
      <c r="AC621" s="159">
        <v>1.9074074074074E-3</v>
      </c>
      <c r="AD621">
        <v>27</v>
      </c>
    </row>
    <row r="622" spans="14:30" ht="15" x14ac:dyDescent="0.25">
      <c r="N622" s="159">
        <v>2.11689814814828E-3</v>
      </c>
      <c r="O622" s="1">
        <v>73</v>
      </c>
      <c r="AC622" s="159">
        <v>1.90856481481481E-3</v>
      </c>
      <c r="AD622">
        <v>27</v>
      </c>
    </row>
    <row r="623" spans="14:30" ht="15" x14ac:dyDescent="0.25">
      <c r="N623" s="159">
        <v>2.1180555555556902E-3</v>
      </c>
      <c r="O623" s="1">
        <v>73</v>
      </c>
      <c r="AC623" s="159">
        <v>1.90972222222222E-3</v>
      </c>
      <c r="AD623">
        <v>27</v>
      </c>
    </row>
    <row r="624" spans="14:30" ht="15" x14ac:dyDescent="0.25">
      <c r="N624" s="159">
        <v>2.11921296296309E-3</v>
      </c>
      <c r="O624" s="1">
        <v>73</v>
      </c>
      <c r="AC624" s="159">
        <v>1.91087962962963E-3</v>
      </c>
      <c r="AD624">
        <v>26</v>
      </c>
    </row>
    <row r="625" spans="14:30" ht="15" x14ac:dyDescent="0.25">
      <c r="N625" s="159">
        <v>2.1203703703704998E-3</v>
      </c>
      <c r="O625" s="1">
        <v>72</v>
      </c>
      <c r="AC625" s="159">
        <v>1.91203703703703E-3</v>
      </c>
      <c r="AD625">
        <v>26</v>
      </c>
    </row>
    <row r="626" spans="14:30" ht="15" x14ac:dyDescent="0.25">
      <c r="N626" s="159">
        <v>2.12152777777791E-3</v>
      </c>
      <c r="O626" s="1">
        <v>72</v>
      </c>
      <c r="AC626" s="159">
        <v>1.91319444444444E-3</v>
      </c>
      <c r="AD626">
        <v>26</v>
      </c>
    </row>
    <row r="627" spans="14:30" ht="15" x14ac:dyDescent="0.25">
      <c r="N627" s="159">
        <v>2.1226851851853198E-3</v>
      </c>
      <c r="O627" s="1">
        <v>72</v>
      </c>
      <c r="AC627" s="159">
        <v>1.91435185185185E-3</v>
      </c>
      <c r="AD627">
        <v>26</v>
      </c>
    </row>
    <row r="628" spans="14:30" ht="15" x14ac:dyDescent="0.25">
      <c r="N628" s="159">
        <v>2.12384259259272E-3</v>
      </c>
      <c r="O628" s="1">
        <v>72</v>
      </c>
      <c r="AC628" s="159">
        <v>1.9155092592592501E-3</v>
      </c>
      <c r="AD628">
        <v>26</v>
      </c>
    </row>
    <row r="629" spans="14:30" ht="15" x14ac:dyDescent="0.25">
      <c r="N629" s="159">
        <v>2.1250000000001298E-3</v>
      </c>
      <c r="O629" s="1">
        <v>72</v>
      </c>
      <c r="AC629" s="159">
        <v>1.9166666666666601E-3</v>
      </c>
      <c r="AD629">
        <v>26</v>
      </c>
    </row>
    <row r="630" spans="14:30" ht="15" x14ac:dyDescent="0.25">
      <c r="N630" s="159">
        <v>2.12615740740754E-3</v>
      </c>
      <c r="O630" s="1">
        <v>72</v>
      </c>
      <c r="AC630" s="159">
        <v>1.9178240740740701E-3</v>
      </c>
      <c r="AD630">
        <v>25</v>
      </c>
    </row>
    <row r="631" spans="14:30" ht="15" x14ac:dyDescent="0.25">
      <c r="N631" s="159">
        <v>2.1273148148149498E-3</v>
      </c>
      <c r="O631" s="1">
        <v>72</v>
      </c>
      <c r="AC631" s="159">
        <v>1.9189814814814801E-3</v>
      </c>
      <c r="AD631">
        <v>25</v>
      </c>
    </row>
    <row r="632" spans="14:30" ht="15" x14ac:dyDescent="0.25">
      <c r="N632" s="159">
        <v>2.1284722222223501E-3</v>
      </c>
      <c r="O632" s="1">
        <v>72</v>
      </c>
      <c r="AC632" s="159">
        <v>1.9201388888888801E-3</v>
      </c>
      <c r="AD632">
        <v>25</v>
      </c>
    </row>
    <row r="633" spans="14:30" ht="15" x14ac:dyDescent="0.25">
      <c r="N633" s="159">
        <v>2.1296296296297599E-3</v>
      </c>
      <c r="O633" s="1">
        <v>71</v>
      </c>
      <c r="AC633" s="159">
        <v>1.9212962962962901E-3</v>
      </c>
      <c r="AD633">
        <v>25</v>
      </c>
    </row>
    <row r="634" spans="14:30" ht="15" x14ac:dyDescent="0.25">
      <c r="N634" s="159">
        <v>2.1307870370371701E-3</v>
      </c>
      <c r="O634" s="1">
        <v>71</v>
      </c>
      <c r="AC634" s="159">
        <v>1.9224537037037001E-3</v>
      </c>
      <c r="AD634">
        <v>25</v>
      </c>
    </row>
    <row r="635" spans="14:30" ht="15" x14ac:dyDescent="0.25">
      <c r="N635" s="159">
        <v>2.1319444444445799E-3</v>
      </c>
      <c r="O635" s="1">
        <v>71</v>
      </c>
      <c r="AC635" s="159">
        <v>1.9236111111111101E-3</v>
      </c>
      <c r="AD635">
        <v>25</v>
      </c>
    </row>
    <row r="636" spans="14:30" ht="15" x14ac:dyDescent="0.25">
      <c r="N636" s="159">
        <v>2.1331018518519801E-3</v>
      </c>
      <c r="O636" s="1">
        <v>71</v>
      </c>
      <c r="AC636" s="159">
        <v>1.9247685185185099E-3</v>
      </c>
      <c r="AD636">
        <v>24</v>
      </c>
    </row>
    <row r="637" spans="14:30" ht="15" x14ac:dyDescent="0.25">
      <c r="N637" s="159">
        <v>2.1342592592593899E-3</v>
      </c>
      <c r="O637" s="1">
        <v>71</v>
      </c>
      <c r="AC637" s="159">
        <v>1.9259259259259199E-3</v>
      </c>
      <c r="AD637">
        <v>24</v>
      </c>
    </row>
    <row r="638" spans="14:30" ht="15" x14ac:dyDescent="0.25">
      <c r="N638" s="159">
        <v>2.1354166666668001E-3</v>
      </c>
      <c r="O638" s="1">
        <v>71</v>
      </c>
      <c r="AC638" s="159">
        <v>1.9270833333333299E-3</v>
      </c>
      <c r="AD638">
        <v>24</v>
      </c>
    </row>
    <row r="639" spans="14:30" ht="15" x14ac:dyDescent="0.25">
      <c r="N639" s="159">
        <v>2.1365740740742099E-3</v>
      </c>
      <c r="O639" s="1">
        <v>71</v>
      </c>
      <c r="AC639" s="159">
        <v>1.9282407407407399E-3</v>
      </c>
      <c r="AD639">
        <v>24</v>
      </c>
    </row>
    <row r="640" spans="14:30" ht="15" x14ac:dyDescent="0.25">
      <c r="N640" s="159">
        <v>2.1377314814816101E-3</v>
      </c>
      <c r="O640" s="1">
        <v>71</v>
      </c>
      <c r="AC640" s="159">
        <v>1.9293981481481399E-3</v>
      </c>
      <c r="AD640">
        <v>24</v>
      </c>
    </row>
    <row r="641" spans="14:30" ht="15" x14ac:dyDescent="0.25">
      <c r="N641" s="159">
        <v>2.1388888888890199E-3</v>
      </c>
      <c r="O641" s="1">
        <v>70</v>
      </c>
      <c r="AC641" s="159">
        <v>1.9305555555555499E-3</v>
      </c>
      <c r="AD641">
        <v>24</v>
      </c>
    </row>
    <row r="642" spans="14:30" ht="15" x14ac:dyDescent="0.25">
      <c r="N642" s="159">
        <v>2.1400462962964301E-3</v>
      </c>
      <c r="O642" s="1">
        <v>70</v>
      </c>
      <c r="AC642" s="159">
        <v>1.9317129629629599E-3</v>
      </c>
      <c r="AD642">
        <v>23</v>
      </c>
    </row>
    <row r="643" spans="14:30" ht="15" x14ac:dyDescent="0.25">
      <c r="N643" s="159">
        <v>2.1412037037038399E-3</v>
      </c>
      <c r="O643" s="1">
        <v>70</v>
      </c>
      <c r="AC643" s="159">
        <v>1.93287037037037E-3</v>
      </c>
      <c r="AD643">
        <v>23</v>
      </c>
    </row>
    <row r="644" spans="14:30" ht="15" x14ac:dyDescent="0.25">
      <c r="N644" s="159">
        <v>2.1423611111112502E-3</v>
      </c>
      <c r="O644" s="1">
        <v>70</v>
      </c>
      <c r="AC644" s="159">
        <v>1.93402777777777E-3</v>
      </c>
      <c r="AD644">
        <v>23</v>
      </c>
    </row>
    <row r="645" spans="14:30" ht="15" x14ac:dyDescent="0.25">
      <c r="N645" s="159">
        <v>2.14351851851865E-3</v>
      </c>
      <c r="O645" s="1">
        <v>70</v>
      </c>
      <c r="AC645" s="159">
        <v>1.93518518518518E-3</v>
      </c>
      <c r="AD645">
        <v>23</v>
      </c>
    </row>
    <row r="646" spans="14:30" ht="15" x14ac:dyDescent="0.25">
      <c r="N646" s="159">
        <v>2.1446759259260602E-3</v>
      </c>
      <c r="O646" s="1">
        <v>70</v>
      </c>
      <c r="AC646" s="159">
        <v>1.93634259259259E-3</v>
      </c>
      <c r="AD646">
        <v>23</v>
      </c>
    </row>
    <row r="647" spans="14:30" ht="15" x14ac:dyDescent="0.25">
      <c r="N647" s="159">
        <v>2.14583333333347E-3</v>
      </c>
      <c r="O647" s="1">
        <v>70</v>
      </c>
      <c r="AC647" s="159">
        <v>1.9375E-3</v>
      </c>
      <c r="AD647">
        <v>22</v>
      </c>
    </row>
    <row r="648" spans="14:30" ht="15" x14ac:dyDescent="0.25">
      <c r="N648" s="159">
        <v>2.1469907407408802E-3</v>
      </c>
      <c r="O648" s="1">
        <v>70</v>
      </c>
      <c r="AC648" s="159">
        <v>1.9386574074074E-3</v>
      </c>
      <c r="AD648">
        <v>22</v>
      </c>
    </row>
    <row r="649" spans="14:30" ht="15" x14ac:dyDescent="0.25">
      <c r="N649" s="159">
        <v>2.14814814814828E-3</v>
      </c>
      <c r="O649" s="1">
        <v>69</v>
      </c>
      <c r="AC649" s="159">
        <v>1.93981481481481E-3</v>
      </c>
      <c r="AD649">
        <v>22</v>
      </c>
    </row>
    <row r="650" spans="14:30" ht="15" x14ac:dyDescent="0.25">
      <c r="N650" s="159">
        <v>2.1493055555556898E-3</v>
      </c>
      <c r="O650" s="1">
        <v>69</v>
      </c>
      <c r="AC650" s="159">
        <v>1.94097222222222E-3</v>
      </c>
      <c r="AD650">
        <v>22</v>
      </c>
    </row>
    <row r="651" spans="14:30" ht="15" x14ac:dyDescent="0.25">
      <c r="N651" s="159">
        <v>2.1504629629631E-3</v>
      </c>
      <c r="O651" s="1">
        <v>69</v>
      </c>
      <c r="AC651" s="159">
        <v>1.94212962962962E-3</v>
      </c>
      <c r="AD651">
        <v>22</v>
      </c>
    </row>
    <row r="652" spans="14:30" ht="15" x14ac:dyDescent="0.25">
      <c r="N652" s="159">
        <v>2.1516203703705098E-3</v>
      </c>
      <c r="O652" s="1">
        <v>69</v>
      </c>
      <c r="AC652" s="159">
        <v>1.94328703703703E-3</v>
      </c>
      <c r="AD652">
        <v>22</v>
      </c>
    </row>
    <row r="653" spans="14:30" ht="15" x14ac:dyDescent="0.25">
      <c r="N653" s="159">
        <v>2.15277777777791E-3</v>
      </c>
      <c r="O653" s="1">
        <v>69</v>
      </c>
      <c r="AC653" s="159">
        <v>1.9444444444444401E-3</v>
      </c>
      <c r="AD653">
        <v>21</v>
      </c>
    </row>
    <row r="654" spans="14:30" ht="15" x14ac:dyDescent="0.25">
      <c r="N654" s="159">
        <v>2.1539351851853198E-3</v>
      </c>
      <c r="O654" s="1">
        <v>69</v>
      </c>
      <c r="AC654" s="159">
        <v>1.9456018518518501E-3</v>
      </c>
      <c r="AD654">
        <v>21</v>
      </c>
    </row>
    <row r="655" spans="14:30" ht="15" x14ac:dyDescent="0.25">
      <c r="N655" s="159">
        <v>2.15509259259273E-3</v>
      </c>
      <c r="O655" s="1">
        <v>69</v>
      </c>
      <c r="AC655" s="159">
        <v>1.9467592592592501E-3</v>
      </c>
      <c r="AD655">
        <v>21</v>
      </c>
    </row>
    <row r="656" spans="14:30" ht="15" x14ac:dyDescent="0.25">
      <c r="N656" s="159">
        <v>2.1562500000001398E-3</v>
      </c>
      <c r="O656" s="1">
        <v>69</v>
      </c>
      <c r="AC656" s="159">
        <v>1.9479166666666601E-3</v>
      </c>
      <c r="AD656">
        <v>21</v>
      </c>
    </row>
    <row r="657" spans="14:30" ht="15" x14ac:dyDescent="0.25">
      <c r="N657" s="159">
        <v>2.1574074074075401E-3</v>
      </c>
      <c r="O657" s="1">
        <v>68</v>
      </c>
      <c r="AC657" s="159">
        <v>1.9490740740740701E-3</v>
      </c>
      <c r="AD657">
        <v>21</v>
      </c>
    </row>
    <row r="658" spans="14:30" ht="15" x14ac:dyDescent="0.25">
      <c r="N658" s="159">
        <v>2.1585648148149499E-3</v>
      </c>
      <c r="O658" s="1">
        <v>68</v>
      </c>
      <c r="AC658" s="159">
        <v>1.9502314814814801E-3</v>
      </c>
      <c r="AD658">
        <v>21</v>
      </c>
    </row>
    <row r="659" spans="14:30" ht="15" x14ac:dyDescent="0.25">
      <c r="N659" s="159">
        <v>2.1597222222223601E-3</v>
      </c>
      <c r="O659" s="1">
        <v>68</v>
      </c>
      <c r="AC659" s="159">
        <v>1.9513888888888799E-3</v>
      </c>
      <c r="AD659">
        <v>21</v>
      </c>
    </row>
    <row r="660" spans="14:30" ht="15" x14ac:dyDescent="0.25">
      <c r="N660" s="159">
        <v>2.1608796296297699E-3</v>
      </c>
      <c r="O660" s="1">
        <v>68</v>
      </c>
      <c r="AC660" s="159">
        <v>1.9525462962962899E-3</v>
      </c>
      <c r="AD660">
        <v>20</v>
      </c>
    </row>
    <row r="661" spans="14:30" ht="15" x14ac:dyDescent="0.25">
      <c r="N661" s="159">
        <v>2.1620370370371701E-3</v>
      </c>
      <c r="O661" s="1">
        <v>68</v>
      </c>
      <c r="AC661" s="159">
        <v>1.9537037037037001E-3</v>
      </c>
      <c r="AD661">
        <v>20</v>
      </c>
    </row>
    <row r="662" spans="14:30" ht="15" x14ac:dyDescent="0.25">
      <c r="N662" s="159">
        <v>2.1631944444445799E-3</v>
      </c>
      <c r="O662" s="1">
        <v>68</v>
      </c>
      <c r="AC662" s="159">
        <v>1.9548611111111099E-3</v>
      </c>
      <c r="AD662">
        <v>20</v>
      </c>
    </row>
    <row r="663" spans="14:30" ht="15" x14ac:dyDescent="0.25">
      <c r="N663" s="159">
        <v>2.1643518518519901E-3</v>
      </c>
      <c r="O663" s="1">
        <v>68</v>
      </c>
      <c r="AC663" s="159">
        <v>1.9560185185185102E-3</v>
      </c>
      <c r="AD663">
        <v>20</v>
      </c>
    </row>
    <row r="664" spans="14:30" ht="15" x14ac:dyDescent="0.25">
      <c r="N664" s="159">
        <v>2.1655092592593999E-3</v>
      </c>
      <c r="O664" s="1">
        <v>68</v>
      </c>
      <c r="AC664" s="159">
        <v>1.9571759259259199E-3</v>
      </c>
      <c r="AD664">
        <v>20</v>
      </c>
    </row>
    <row r="665" spans="14:30" ht="15" x14ac:dyDescent="0.25">
      <c r="N665" s="159">
        <v>2.1666666666668101E-3</v>
      </c>
      <c r="O665" s="1">
        <v>67</v>
      </c>
      <c r="AC665" s="159">
        <v>1.9583333333333302E-3</v>
      </c>
      <c r="AD665">
        <v>19</v>
      </c>
    </row>
    <row r="666" spans="14:30" ht="15" x14ac:dyDescent="0.25">
      <c r="N666" s="159">
        <v>2.1678240740742099E-3</v>
      </c>
      <c r="O666" s="1">
        <v>67</v>
      </c>
      <c r="AC666" s="159">
        <v>1.9594907407407399E-3</v>
      </c>
      <c r="AD666">
        <v>19</v>
      </c>
    </row>
    <row r="667" spans="14:30" ht="15" x14ac:dyDescent="0.25">
      <c r="N667" s="159">
        <v>2.1689814814816201E-3</v>
      </c>
      <c r="O667" s="1">
        <v>67</v>
      </c>
      <c r="AC667" s="159">
        <v>1.9606481481481402E-3</v>
      </c>
      <c r="AD667">
        <v>19</v>
      </c>
    </row>
    <row r="668" spans="14:30" ht="15" x14ac:dyDescent="0.25">
      <c r="N668" s="159">
        <v>2.1701388888890299E-3</v>
      </c>
      <c r="O668" s="1">
        <v>67</v>
      </c>
      <c r="AC668" s="159">
        <v>1.96180555555555E-3</v>
      </c>
      <c r="AD668">
        <v>19</v>
      </c>
    </row>
    <row r="669" spans="14:30" ht="15" x14ac:dyDescent="0.25">
      <c r="N669" s="159">
        <v>2.1712962962964402E-3</v>
      </c>
      <c r="O669" s="1">
        <v>67</v>
      </c>
      <c r="AC669" s="159">
        <v>1.9629629629629602E-3</v>
      </c>
      <c r="AD669">
        <v>19</v>
      </c>
    </row>
    <row r="670" spans="14:30" ht="15" x14ac:dyDescent="0.25">
      <c r="N670" s="159">
        <v>2.17245370370384E-3</v>
      </c>
      <c r="O670" s="1">
        <v>67</v>
      </c>
      <c r="AC670" s="159">
        <v>1.96412037037037E-3</v>
      </c>
      <c r="AD670">
        <v>19</v>
      </c>
    </row>
    <row r="671" spans="14:30" ht="15" x14ac:dyDescent="0.25">
      <c r="N671" s="159">
        <v>2.1736111111112502E-3</v>
      </c>
      <c r="O671" s="1">
        <v>67</v>
      </c>
      <c r="AC671" s="159">
        <v>1.9652777777777698E-3</v>
      </c>
      <c r="AD671">
        <v>19</v>
      </c>
    </row>
    <row r="672" spans="14:30" ht="15" x14ac:dyDescent="0.25">
      <c r="N672" s="159">
        <v>2.17476851851866E-3</v>
      </c>
      <c r="O672" s="1">
        <v>67</v>
      </c>
      <c r="AC672" s="159">
        <v>1.96643518518518E-3</v>
      </c>
      <c r="AD672">
        <v>18</v>
      </c>
    </row>
    <row r="673" spans="14:30" ht="15" x14ac:dyDescent="0.25">
      <c r="N673" s="159">
        <v>2.1759259259260702E-3</v>
      </c>
      <c r="O673" s="1">
        <v>66</v>
      </c>
      <c r="AC673" s="159">
        <v>1.9675925925925898E-3</v>
      </c>
      <c r="AD673">
        <v>18</v>
      </c>
    </row>
    <row r="674" spans="14:30" ht="15" x14ac:dyDescent="0.25">
      <c r="N674" s="159">
        <v>2.17708333333347E-3</v>
      </c>
      <c r="O674" s="1">
        <v>66</v>
      </c>
      <c r="AC674" s="159">
        <v>1.96875E-3</v>
      </c>
      <c r="AD674">
        <v>18</v>
      </c>
    </row>
    <row r="675" spans="14:30" ht="15" x14ac:dyDescent="0.25">
      <c r="N675" s="159">
        <v>2.1782407407408802E-3</v>
      </c>
      <c r="O675" s="1">
        <v>66</v>
      </c>
      <c r="AC675" s="159">
        <v>1.9699074074073998E-3</v>
      </c>
      <c r="AD675">
        <v>18</v>
      </c>
    </row>
    <row r="676" spans="14:30" ht="15" x14ac:dyDescent="0.25">
      <c r="N676" s="159">
        <v>2.17939814814829E-3</v>
      </c>
      <c r="O676" s="1">
        <v>66</v>
      </c>
      <c r="AC676" s="159">
        <v>1.97106481481481E-3</v>
      </c>
      <c r="AD676">
        <v>18</v>
      </c>
    </row>
    <row r="677" spans="14:30" ht="15" x14ac:dyDescent="0.25">
      <c r="N677" s="159">
        <v>2.1805555555556998E-3</v>
      </c>
      <c r="O677" s="1">
        <v>66</v>
      </c>
      <c r="AC677" s="159">
        <v>1.9722222222222198E-3</v>
      </c>
      <c r="AD677">
        <v>17</v>
      </c>
    </row>
    <row r="678" spans="14:30" ht="15" x14ac:dyDescent="0.25">
      <c r="N678" s="159">
        <v>2.1817129629631E-3</v>
      </c>
      <c r="O678" s="1">
        <v>66</v>
      </c>
      <c r="AC678" s="159">
        <v>1.9733796296296201E-3</v>
      </c>
      <c r="AD678">
        <v>17</v>
      </c>
    </row>
    <row r="679" spans="14:30" ht="15" x14ac:dyDescent="0.25">
      <c r="N679" s="159">
        <v>2.1828703703705098E-3</v>
      </c>
      <c r="O679" s="1">
        <v>66</v>
      </c>
      <c r="AC679" s="159">
        <v>1.9745370370370299E-3</v>
      </c>
      <c r="AD679">
        <v>17</v>
      </c>
    </row>
    <row r="680" spans="14:30" ht="15" x14ac:dyDescent="0.25">
      <c r="N680" s="159">
        <v>2.18402777777792E-3</v>
      </c>
      <c r="O680" s="1">
        <v>66</v>
      </c>
      <c r="AC680" s="159">
        <v>1.9756944444444401E-3</v>
      </c>
      <c r="AD680">
        <v>17</v>
      </c>
    </row>
    <row r="681" spans="14:30" ht="15" x14ac:dyDescent="0.25">
      <c r="N681" s="159">
        <v>2.1851851851853298E-3</v>
      </c>
      <c r="O681" s="1">
        <v>65</v>
      </c>
      <c r="AC681" s="159">
        <v>1.9768518518518499E-3</v>
      </c>
      <c r="AD681">
        <v>17</v>
      </c>
    </row>
    <row r="682" spans="14:30" ht="15" x14ac:dyDescent="0.25">
      <c r="N682" s="159">
        <v>2.1863425925927301E-3</v>
      </c>
      <c r="O682" s="1">
        <v>65</v>
      </c>
      <c r="AC682" s="159">
        <v>1.9780092592592501E-3</v>
      </c>
      <c r="AD682">
        <v>17</v>
      </c>
    </row>
    <row r="683" spans="14:30" ht="15" x14ac:dyDescent="0.25">
      <c r="N683" s="159">
        <v>2.1875000000001399E-3</v>
      </c>
      <c r="O683" s="1">
        <v>65</v>
      </c>
      <c r="AC683" s="159">
        <v>1.9791666666666599E-3</v>
      </c>
      <c r="AD683">
        <v>17</v>
      </c>
    </row>
    <row r="684" spans="14:30" ht="15" x14ac:dyDescent="0.25">
      <c r="N684" s="159">
        <v>2.1886574074075501E-3</v>
      </c>
      <c r="O684" s="1">
        <v>65</v>
      </c>
      <c r="AC684" s="159">
        <v>1.9803240740740701E-3</v>
      </c>
      <c r="AD684">
        <v>16</v>
      </c>
    </row>
    <row r="685" spans="14:30" ht="15" x14ac:dyDescent="0.25">
      <c r="N685" s="159">
        <v>2.1898148148149599E-3</v>
      </c>
      <c r="O685" s="1">
        <v>65</v>
      </c>
      <c r="AC685" s="159">
        <v>1.9814814814814799E-3</v>
      </c>
      <c r="AD685">
        <v>16</v>
      </c>
    </row>
    <row r="686" spans="14:30" ht="15" x14ac:dyDescent="0.25">
      <c r="N686" s="159">
        <v>2.1909722222223701E-3</v>
      </c>
      <c r="O686" s="1">
        <v>65</v>
      </c>
      <c r="AC686" s="159">
        <v>1.9826388888888801E-3</v>
      </c>
      <c r="AD686">
        <v>16</v>
      </c>
    </row>
    <row r="687" spans="14:30" ht="15" x14ac:dyDescent="0.25">
      <c r="N687" s="159">
        <v>2.1921296296297699E-3</v>
      </c>
      <c r="O687" s="1">
        <v>65</v>
      </c>
      <c r="AC687" s="159">
        <v>1.9837962962962899E-3</v>
      </c>
      <c r="AD687">
        <v>16</v>
      </c>
    </row>
    <row r="688" spans="14:30" ht="15" x14ac:dyDescent="0.25">
      <c r="N688" s="159">
        <v>2.1932870370371801E-3</v>
      </c>
      <c r="O688" s="1">
        <v>65</v>
      </c>
      <c r="AC688" s="159">
        <v>1.9849537037037002E-3</v>
      </c>
      <c r="AD688">
        <v>16</v>
      </c>
    </row>
    <row r="689" spans="14:30" ht="15" x14ac:dyDescent="0.25">
      <c r="N689" s="159">
        <v>2.1944444444445899E-3</v>
      </c>
      <c r="O689" s="1">
        <v>64</v>
      </c>
      <c r="AC689" s="159">
        <v>1.9861111111111099E-3</v>
      </c>
      <c r="AD689">
        <v>15</v>
      </c>
    </row>
    <row r="690" spans="14:30" ht="15" x14ac:dyDescent="0.25">
      <c r="N690" s="159">
        <v>2.1956018518520001E-3</v>
      </c>
      <c r="O690" s="1">
        <v>64</v>
      </c>
      <c r="AC690" s="159">
        <v>1.9872685185185102E-3</v>
      </c>
      <c r="AD690">
        <v>15</v>
      </c>
    </row>
    <row r="691" spans="14:30" ht="15" x14ac:dyDescent="0.25">
      <c r="N691" s="159">
        <v>2.1967592592593999E-3</v>
      </c>
      <c r="O691" s="1">
        <v>64</v>
      </c>
      <c r="AC691" s="159">
        <v>1.98842592592592E-3</v>
      </c>
      <c r="AD691">
        <v>15</v>
      </c>
    </row>
    <row r="692" spans="14:30" ht="15" x14ac:dyDescent="0.25">
      <c r="N692" s="159">
        <v>2.1979166666668101E-3</v>
      </c>
      <c r="O692" s="1">
        <v>64</v>
      </c>
      <c r="AC692" s="159">
        <v>1.9895833333333302E-3</v>
      </c>
      <c r="AD692">
        <v>15</v>
      </c>
    </row>
    <row r="693" spans="14:30" ht="15" x14ac:dyDescent="0.25">
      <c r="N693" s="159">
        <v>2.1990740740742199E-3</v>
      </c>
      <c r="O693" s="1">
        <v>64</v>
      </c>
      <c r="AC693" s="159">
        <v>1.99074074074074E-3</v>
      </c>
      <c r="AD693">
        <v>15</v>
      </c>
    </row>
    <row r="694" spans="14:30" ht="15" x14ac:dyDescent="0.25">
      <c r="N694" s="159">
        <v>2.2002314814816301E-3</v>
      </c>
      <c r="O694" s="1">
        <v>64</v>
      </c>
      <c r="AC694" s="159">
        <v>1.9918981481481402E-3</v>
      </c>
      <c r="AD694">
        <v>15</v>
      </c>
    </row>
    <row r="695" spans="14:30" ht="15" x14ac:dyDescent="0.25">
      <c r="N695" s="159">
        <v>2.20138888888903E-3</v>
      </c>
      <c r="O695" s="1">
        <v>64</v>
      </c>
      <c r="AC695" s="159">
        <v>1.99305555555555E-3</v>
      </c>
      <c r="AD695">
        <v>14</v>
      </c>
    </row>
    <row r="696" spans="14:30" ht="15" x14ac:dyDescent="0.25">
      <c r="N696" s="159">
        <v>2.2025462962964402E-3</v>
      </c>
      <c r="O696" s="1">
        <v>64</v>
      </c>
      <c r="AC696" s="159">
        <v>1.9942129629629598E-3</v>
      </c>
      <c r="AD696">
        <v>14</v>
      </c>
    </row>
    <row r="697" spans="14:30" ht="15" x14ac:dyDescent="0.25">
      <c r="N697" s="159">
        <v>2.20370370370385E-3</v>
      </c>
      <c r="O697" s="1">
        <v>63</v>
      </c>
      <c r="AC697" s="159">
        <v>1.99537037037037E-3</v>
      </c>
      <c r="AD697">
        <v>14</v>
      </c>
    </row>
    <row r="698" spans="14:30" ht="15" x14ac:dyDescent="0.25">
      <c r="N698" s="159">
        <v>2.2048611111112602E-3</v>
      </c>
      <c r="O698" s="1">
        <v>63</v>
      </c>
      <c r="AC698" s="159">
        <v>1.9965277777777698E-3</v>
      </c>
      <c r="AD698">
        <v>14</v>
      </c>
    </row>
    <row r="699" spans="14:30" ht="15" x14ac:dyDescent="0.25">
      <c r="N699" s="159">
        <v>2.20601851851867E-3</v>
      </c>
      <c r="O699" s="1">
        <v>63</v>
      </c>
      <c r="AC699" s="159">
        <v>1.99768518518518E-3</v>
      </c>
      <c r="AD699">
        <v>14</v>
      </c>
    </row>
    <row r="700" spans="14:30" ht="15" x14ac:dyDescent="0.25">
      <c r="N700" s="159">
        <v>2.2071759259260702E-3</v>
      </c>
      <c r="O700" s="1">
        <v>63</v>
      </c>
      <c r="AC700" s="159">
        <v>1.9988425925925898E-3</v>
      </c>
      <c r="AD700">
        <v>14</v>
      </c>
    </row>
    <row r="701" spans="14:30" ht="15" x14ac:dyDescent="0.25">
      <c r="N701" s="159">
        <v>2.20833333333348E-3</v>
      </c>
      <c r="O701" s="1">
        <v>63</v>
      </c>
      <c r="AC701" s="159">
        <v>1.9999999999999901E-3</v>
      </c>
      <c r="AD701">
        <v>14</v>
      </c>
    </row>
    <row r="702" spans="14:30" ht="15" x14ac:dyDescent="0.25">
      <c r="N702" s="159">
        <v>2.2094907407408898E-3</v>
      </c>
      <c r="O702" s="1">
        <v>63</v>
      </c>
      <c r="AC702" s="159">
        <v>2.0011574074073999E-3</v>
      </c>
      <c r="AD702">
        <v>13</v>
      </c>
    </row>
    <row r="703" spans="14:30" ht="15" x14ac:dyDescent="0.25">
      <c r="N703" s="159">
        <v>2.21064814814829E-3</v>
      </c>
      <c r="O703" s="1">
        <v>63</v>
      </c>
      <c r="AC703" s="159">
        <v>2.0023148148148101E-3</v>
      </c>
      <c r="AD703">
        <v>13</v>
      </c>
    </row>
    <row r="704" spans="14:30" ht="15" x14ac:dyDescent="0.25">
      <c r="N704" s="159">
        <v>2.2118055555556998E-3</v>
      </c>
      <c r="O704" s="1">
        <v>63</v>
      </c>
      <c r="AC704" s="159">
        <v>2.0034722222222199E-3</v>
      </c>
      <c r="AD704">
        <v>13</v>
      </c>
    </row>
    <row r="705" spans="14:30" ht="15" x14ac:dyDescent="0.25">
      <c r="N705" s="159">
        <v>2.21296296296311E-3</v>
      </c>
      <c r="O705" s="1">
        <v>62</v>
      </c>
      <c r="AC705" s="159">
        <v>2.0046296296296201E-3</v>
      </c>
      <c r="AD705">
        <v>13</v>
      </c>
    </row>
    <row r="706" spans="14:30" ht="15" x14ac:dyDescent="0.25">
      <c r="N706" s="159">
        <v>2.2141203703705198E-3</v>
      </c>
      <c r="O706" s="1">
        <v>62</v>
      </c>
      <c r="AC706" s="159">
        <v>2.0057870370370299E-3</v>
      </c>
      <c r="AD706">
        <v>13</v>
      </c>
    </row>
    <row r="707" spans="14:30" ht="15" x14ac:dyDescent="0.25">
      <c r="N707" s="159">
        <v>2.21527777777793E-3</v>
      </c>
      <c r="O707" s="1">
        <v>62</v>
      </c>
      <c r="AC707" s="159">
        <v>2.0069444444444401E-3</v>
      </c>
      <c r="AD707">
        <v>12</v>
      </c>
    </row>
    <row r="708" spans="14:30" ht="15" x14ac:dyDescent="0.25">
      <c r="N708" s="159">
        <v>2.2164351851853299E-3</v>
      </c>
      <c r="O708" s="1">
        <v>62</v>
      </c>
      <c r="AC708" s="159">
        <v>2.0081018518518499E-3</v>
      </c>
      <c r="AD708">
        <v>12</v>
      </c>
    </row>
    <row r="709" spans="14:30" ht="15" x14ac:dyDescent="0.25">
      <c r="N709" s="159">
        <v>2.2175925925927401E-3</v>
      </c>
      <c r="O709" s="1">
        <v>62</v>
      </c>
      <c r="AC709" s="159">
        <v>2.0092592592592501E-3</v>
      </c>
      <c r="AD709">
        <v>12</v>
      </c>
    </row>
    <row r="710" spans="14:30" ht="15" x14ac:dyDescent="0.25">
      <c r="N710" s="159">
        <v>2.2187500000001499E-3</v>
      </c>
      <c r="O710" s="1">
        <v>62</v>
      </c>
      <c r="AC710" s="159">
        <v>2.0104166666666599E-3</v>
      </c>
      <c r="AD710">
        <v>12</v>
      </c>
    </row>
    <row r="711" spans="14:30" ht="15" x14ac:dyDescent="0.25">
      <c r="N711" s="159">
        <v>2.2199074074075601E-3</v>
      </c>
      <c r="O711" s="1">
        <v>62</v>
      </c>
      <c r="AC711" s="159">
        <v>2.0115740740740701E-3</v>
      </c>
      <c r="AD711">
        <v>12</v>
      </c>
    </row>
    <row r="712" spans="14:30" ht="15" x14ac:dyDescent="0.25">
      <c r="N712" s="159">
        <v>2.2210648148149599E-3</v>
      </c>
      <c r="O712" s="1">
        <v>62</v>
      </c>
      <c r="AC712" s="159">
        <v>2.0127314814814799E-3</v>
      </c>
      <c r="AD712">
        <v>12</v>
      </c>
    </row>
    <row r="713" spans="14:30" ht="15" x14ac:dyDescent="0.25">
      <c r="N713" s="159">
        <v>2.2222222222223701E-3</v>
      </c>
      <c r="O713" s="1">
        <v>61</v>
      </c>
      <c r="AC713" s="159">
        <v>2.0138888888888802E-3</v>
      </c>
      <c r="AD713">
        <v>12</v>
      </c>
    </row>
    <row r="714" spans="14:30" ht="15" x14ac:dyDescent="0.25">
      <c r="N714" s="159">
        <v>2.2233796296297799E-3</v>
      </c>
      <c r="O714" s="1">
        <v>61</v>
      </c>
      <c r="AC714" s="159">
        <v>2.01504629629629E-3</v>
      </c>
      <c r="AD714">
        <v>11</v>
      </c>
    </row>
    <row r="715" spans="14:30" ht="15" x14ac:dyDescent="0.25">
      <c r="N715" s="159">
        <v>2.2245370370371901E-3</v>
      </c>
      <c r="O715" s="1">
        <v>61</v>
      </c>
      <c r="AC715" s="159">
        <v>2.0162037037037002E-3</v>
      </c>
      <c r="AD715">
        <v>11</v>
      </c>
    </row>
    <row r="716" spans="14:30" ht="15" x14ac:dyDescent="0.25">
      <c r="N716" s="159">
        <v>2.2256944444445899E-3</v>
      </c>
      <c r="O716" s="1">
        <v>61</v>
      </c>
      <c r="AC716" s="159">
        <v>2.01736111111111E-3</v>
      </c>
      <c r="AD716">
        <v>11</v>
      </c>
    </row>
    <row r="717" spans="14:30" ht="15" x14ac:dyDescent="0.25">
      <c r="N717" s="159">
        <v>2.2268518518520001E-3</v>
      </c>
      <c r="O717" s="1">
        <v>61</v>
      </c>
      <c r="AC717" s="159">
        <v>2.0185185185185102E-3</v>
      </c>
      <c r="AD717">
        <v>11</v>
      </c>
    </row>
    <row r="718" spans="14:30" ht="15" x14ac:dyDescent="0.25">
      <c r="N718" s="159">
        <v>2.2280092592594099E-3</v>
      </c>
      <c r="O718" s="1">
        <v>61</v>
      </c>
      <c r="AC718" s="159">
        <v>2.01967592592592E-3</v>
      </c>
      <c r="AD718">
        <v>11</v>
      </c>
    </row>
    <row r="719" spans="14:30" ht="15" x14ac:dyDescent="0.25">
      <c r="N719" s="159">
        <v>2.2291666666668201E-3</v>
      </c>
      <c r="O719" s="1">
        <v>61</v>
      </c>
      <c r="AC719" s="159">
        <v>2.0208333333333302E-3</v>
      </c>
      <c r="AD719">
        <v>10</v>
      </c>
    </row>
    <row r="720" spans="14:30" ht="15" x14ac:dyDescent="0.25">
      <c r="N720" s="159">
        <v>2.23032407407422E-3</v>
      </c>
      <c r="O720" s="1">
        <v>61</v>
      </c>
      <c r="AC720" s="159">
        <v>2.02199074074074E-3</v>
      </c>
      <c r="AD720">
        <v>10</v>
      </c>
    </row>
    <row r="721" spans="14:30" ht="15" x14ac:dyDescent="0.25">
      <c r="N721" s="159">
        <v>2.2314814814816302E-3</v>
      </c>
      <c r="O721" s="1">
        <v>60</v>
      </c>
      <c r="AC721" s="159">
        <v>2.0231481481481398E-3</v>
      </c>
      <c r="AD721">
        <v>10</v>
      </c>
    </row>
    <row r="722" spans="14:30" ht="15" x14ac:dyDescent="0.25">
      <c r="N722" s="159">
        <v>2.23263888888904E-3</v>
      </c>
      <c r="O722" s="1">
        <v>60</v>
      </c>
      <c r="AC722" s="159">
        <v>2.02430555555555E-3</v>
      </c>
      <c r="AD722">
        <v>10</v>
      </c>
    </row>
    <row r="723" spans="14:30" ht="15" x14ac:dyDescent="0.25">
      <c r="N723" s="159">
        <v>2.2337962962964502E-3</v>
      </c>
      <c r="O723" s="1">
        <v>60</v>
      </c>
      <c r="AC723" s="159">
        <v>2.0254629629629598E-3</v>
      </c>
      <c r="AD723">
        <v>10</v>
      </c>
    </row>
    <row r="724" spans="14:30" ht="15" x14ac:dyDescent="0.25">
      <c r="N724" s="159">
        <v>2.23495370370386E-3</v>
      </c>
      <c r="O724" s="1">
        <v>60</v>
      </c>
      <c r="AC724" s="159">
        <v>2.02662037037037E-3</v>
      </c>
      <c r="AD724">
        <v>10</v>
      </c>
    </row>
    <row r="725" spans="14:30" ht="15" x14ac:dyDescent="0.25">
      <c r="N725" s="159">
        <v>2.2361111111112602E-3</v>
      </c>
      <c r="O725" s="1">
        <v>60</v>
      </c>
      <c r="AC725" s="159">
        <v>2.0277777777777698E-3</v>
      </c>
      <c r="AD725">
        <v>10</v>
      </c>
    </row>
    <row r="726" spans="14:30" ht="15" x14ac:dyDescent="0.25">
      <c r="N726" s="159">
        <v>2.23726851851867E-3</v>
      </c>
      <c r="O726" s="1">
        <v>60</v>
      </c>
      <c r="AC726" s="159">
        <v>2.0289351851851801E-3</v>
      </c>
      <c r="AD726">
        <v>9</v>
      </c>
    </row>
    <row r="727" spans="14:30" ht="15" x14ac:dyDescent="0.25">
      <c r="N727" s="159">
        <v>2.2384259259260802E-3</v>
      </c>
      <c r="O727" s="1">
        <v>60</v>
      </c>
      <c r="AC727" s="159">
        <v>2.0300925925925899E-3</v>
      </c>
      <c r="AD727">
        <v>9</v>
      </c>
    </row>
    <row r="728" spans="14:30" ht="15" x14ac:dyDescent="0.25">
      <c r="N728" s="159">
        <v>2.23958333333349E-3</v>
      </c>
      <c r="O728" s="1">
        <v>60</v>
      </c>
      <c r="AC728" s="159">
        <v>2.0312499999999901E-3</v>
      </c>
      <c r="AD728">
        <v>9</v>
      </c>
    </row>
    <row r="729" spans="14:30" ht="15" x14ac:dyDescent="0.25">
      <c r="N729" s="159">
        <v>2.2407407407408898E-3</v>
      </c>
      <c r="O729" s="1">
        <v>59</v>
      </c>
      <c r="AC729" s="159">
        <v>2.0324074074073999E-3</v>
      </c>
      <c r="AD729">
        <v>9</v>
      </c>
    </row>
    <row r="730" spans="14:30" ht="15" x14ac:dyDescent="0.25">
      <c r="N730" s="159">
        <v>2.2418981481483E-3</v>
      </c>
      <c r="O730" s="1">
        <v>59</v>
      </c>
      <c r="AC730" s="159">
        <v>2.0335648148148101E-3</v>
      </c>
      <c r="AD730">
        <v>9</v>
      </c>
    </row>
    <row r="731" spans="14:30" ht="15" x14ac:dyDescent="0.25">
      <c r="N731" s="159">
        <v>2.2430555555557098E-3</v>
      </c>
      <c r="O731" s="1">
        <v>59</v>
      </c>
      <c r="AC731" s="159">
        <v>2.0347222222222199E-3</v>
      </c>
      <c r="AD731">
        <v>8</v>
      </c>
    </row>
    <row r="732" spans="14:30" ht="15" x14ac:dyDescent="0.25">
      <c r="N732" s="159">
        <v>2.24421296296312E-3</v>
      </c>
      <c r="O732" s="1">
        <v>59</v>
      </c>
      <c r="AC732" s="159">
        <v>2.0358796296296201E-3</v>
      </c>
      <c r="AD732">
        <v>8</v>
      </c>
    </row>
    <row r="733" spans="14:30" ht="15" x14ac:dyDescent="0.25">
      <c r="N733" s="159">
        <v>2.2453703703705198E-3</v>
      </c>
      <c r="O733" s="1">
        <v>59</v>
      </c>
      <c r="AC733" s="159">
        <v>2.0370370370370299E-3</v>
      </c>
      <c r="AD733">
        <v>8</v>
      </c>
    </row>
    <row r="734" spans="14:30" ht="15" x14ac:dyDescent="0.25">
      <c r="N734" s="159">
        <v>2.2465277777779301E-3</v>
      </c>
      <c r="O734" s="1">
        <v>59</v>
      </c>
      <c r="AC734" s="159">
        <v>2.0381944444444401E-3</v>
      </c>
      <c r="AD734">
        <v>8</v>
      </c>
    </row>
    <row r="735" spans="14:30" ht="15" x14ac:dyDescent="0.25">
      <c r="N735" s="159">
        <v>2.2476851851853399E-3</v>
      </c>
      <c r="O735" s="1">
        <v>59</v>
      </c>
      <c r="AC735" s="159">
        <v>2.0393518518518499E-3</v>
      </c>
      <c r="AD735">
        <v>8</v>
      </c>
    </row>
    <row r="736" spans="14:30" ht="15" x14ac:dyDescent="0.25">
      <c r="N736" s="159">
        <v>2.2488425925927501E-3</v>
      </c>
      <c r="O736" s="1">
        <v>59</v>
      </c>
      <c r="AC736" s="159">
        <v>2.0405092592592502E-3</v>
      </c>
      <c r="AD736">
        <v>8</v>
      </c>
    </row>
    <row r="737" spans="14:30" ht="15" x14ac:dyDescent="0.25">
      <c r="N737" s="159">
        <v>2.2500000000001499E-3</v>
      </c>
      <c r="O737" s="1">
        <v>58</v>
      </c>
      <c r="AC737" s="159">
        <v>2.04166666666666E-3</v>
      </c>
      <c r="AD737">
        <v>8</v>
      </c>
    </row>
    <row r="738" spans="14:30" ht="15" x14ac:dyDescent="0.25">
      <c r="N738" s="159">
        <v>2.2511574074075601E-3</v>
      </c>
      <c r="O738" s="1">
        <v>58</v>
      </c>
      <c r="AC738" s="159">
        <v>2.0428240740740702E-3</v>
      </c>
      <c r="AD738">
        <v>7</v>
      </c>
    </row>
    <row r="739" spans="14:30" ht="15" x14ac:dyDescent="0.25">
      <c r="N739" s="159">
        <v>2.2523148148149699E-3</v>
      </c>
      <c r="O739" s="1">
        <v>58</v>
      </c>
      <c r="AC739" s="159">
        <v>2.04398148148148E-3</v>
      </c>
      <c r="AD739">
        <v>7</v>
      </c>
    </row>
    <row r="740" spans="14:30" ht="15" x14ac:dyDescent="0.25">
      <c r="N740" s="159">
        <v>2.2534722222223801E-3</v>
      </c>
      <c r="O740" s="1">
        <v>58</v>
      </c>
      <c r="AC740" s="159">
        <v>2.0451388888888802E-3</v>
      </c>
      <c r="AD740">
        <v>7</v>
      </c>
    </row>
    <row r="741" spans="14:30" ht="15" x14ac:dyDescent="0.25">
      <c r="N741" s="159">
        <v>2.2546296296297899E-3</v>
      </c>
      <c r="O741" s="1">
        <v>58</v>
      </c>
      <c r="AC741" s="159">
        <v>2.04629629629629E-3</v>
      </c>
      <c r="AD741">
        <v>7</v>
      </c>
    </row>
    <row r="742" spans="14:30" ht="15" x14ac:dyDescent="0.25">
      <c r="N742" s="159">
        <v>2.2557870370371901E-3</v>
      </c>
      <c r="O742" s="1">
        <v>58</v>
      </c>
      <c r="AC742" s="159">
        <v>2.0474537037037002E-3</v>
      </c>
      <c r="AD742">
        <v>7</v>
      </c>
    </row>
    <row r="743" spans="14:30" ht="15" x14ac:dyDescent="0.25">
      <c r="N743" s="159">
        <v>2.2569444444445999E-3</v>
      </c>
      <c r="O743" s="1">
        <v>58</v>
      </c>
      <c r="AC743" s="159">
        <v>2.04861111111111E-3</v>
      </c>
      <c r="AD743">
        <v>6</v>
      </c>
    </row>
    <row r="744" spans="14:30" ht="15" x14ac:dyDescent="0.25">
      <c r="N744" s="159">
        <v>2.2581018518520101E-3</v>
      </c>
      <c r="O744" s="1">
        <v>58</v>
      </c>
      <c r="AC744" s="159">
        <v>2.0497685185185098E-3</v>
      </c>
      <c r="AD744">
        <v>6</v>
      </c>
    </row>
    <row r="745" spans="14:30" ht="15" x14ac:dyDescent="0.25">
      <c r="N745" s="159">
        <v>2.25925925925941E-3</v>
      </c>
      <c r="O745" s="1">
        <v>57</v>
      </c>
      <c r="AC745" s="159">
        <v>2.05092592592592E-3</v>
      </c>
      <c r="AD745">
        <v>6</v>
      </c>
    </row>
    <row r="746" spans="14:30" ht="15" x14ac:dyDescent="0.25">
      <c r="N746" s="159">
        <v>2.2604166666668202E-3</v>
      </c>
      <c r="O746" s="1">
        <v>57</v>
      </c>
      <c r="AC746" s="159">
        <v>2.0520833333333298E-3</v>
      </c>
      <c r="AD746">
        <v>6</v>
      </c>
    </row>
    <row r="747" spans="14:30" ht="15" x14ac:dyDescent="0.25">
      <c r="N747" s="159">
        <v>2.26157407407423E-3</v>
      </c>
      <c r="O747" s="1">
        <v>57</v>
      </c>
      <c r="AC747" s="159">
        <v>2.05324074074074E-3</v>
      </c>
      <c r="AD747">
        <v>6</v>
      </c>
    </row>
    <row r="748" spans="14:30" ht="15" x14ac:dyDescent="0.25">
      <c r="N748" s="159">
        <v>2.2627314814816402E-3</v>
      </c>
      <c r="O748" s="1">
        <v>57</v>
      </c>
      <c r="AC748" s="159">
        <v>2.0543981481481398E-3</v>
      </c>
      <c r="AD748">
        <v>6</v>
      </c>
    </row>
    <row r="749" spans="14:30" ht="15" x14ac:dyDescent="0.25">
      <c r="N749" s="159">
        <v>2.26388888888905E-3</v>
      </c>
      <c r="O749" s="1">
        <v>57</v>
      </c>
      <c r="AC749" s="159">
        <v>2.0555555555555501E-3</v>
      </c>
      <c r="AD749">
        <v>5</v>
      </c>
    </row>
    <row r="750" spans="14:30" ht="15" x14ac:dyDescent="0.25">
      <c r="N750" s="159">
        <v>2.2650462962964502E-3</v>
      </c>
      <c r="O750" s="1">
        <v>57</v>
      </c>
      <c r="AC750" s="159">
        <v>2.0567129629629598E-3</v>
      </c>
      <c r="AD750">
        <v>5</v>
      </c>
    </row>
    <row r="751" spans="14:30" ht="15" x14ac:dyDescent="0.25">
      <c r="N751" s="159">
        <v>2.26620370370386E-3</v>
      </c>
      <c r="O751" s="1">
        <v>57</v>
      </c>
      <c r="AC751" s="159">
        <v>2.0578703703703701E-3</v>
      </c>
      <c r="AD751">
        <v>5</v>
      </c>
    </row>
    <row r="752" spans="14:30" ht="15" x14ac:dyDescent="0.25">
      <c r="N752" s="159">
        <v>2.2673611111112702E-3</v>
      </c>
      <c r="O752" s="1">
        <v>57</v>
      </c>
      <c r="AC752" s="159">
        <v>2.0590277777777699E-3</v>
      </c>
      <c r="AD752">
        <v>5</v>
      </c>
    </row>
    <row r="753" spans="14:30" ht="15" x14ac:dyDescent="0.25">
      <c r="N753" s="159">
        <v>2.26851851851868E-3</v>
      </c>
      <c r="O753" s="1">
        <v>56</v>
      </c>
      <c r="AC753" s="159">
        <v>2.0601851851851801E-3</v>
      </c>
      <c r="AD753">
        <v>5</v>
      </c>
    </row>
    <row r="754" spans="14:30" ht="15" x14ac:dyDescent="0.25">
      <c r="N754" s="159">
        <v>2.2696759259260798E-3</v>
      </c>
      <c r="O754" s="1">
        <v>56</v>
      </c>
      <c r="AC754" s="159">
        <v>2.0613425925925899E-3</v>
      </c>
      <c r="AD754">
        <v>5</v>
      </c>
    </row>
    <row r="755" spans="14:30" ht="15" x14ac:dyDescent="0.25">
      <c r="N755" s="159">
        <v>2.27083333333349E-3</v>
      </c>
      <c r="O755" s="1">
        <v>56</v>
      </c>
      <c r="AC755" s="159">
        <v>2.0624999999999901E-3</v>
      </c>
      <c r="AD755">
        <v>5</v>
      </c>
    </row>
    <row r="756" spans="14:30" ht="15" x14ac:dyDescent="0.25">
      <c r="N756" s="159">
        <v>2.2719907407408998E-3</v>
      </c>
      <c r="O756" s="1">
        <v>56</v>
      </c>
      <c r="AC756" s="159">
        <v>2.0636574074073999E-3</v>
      </c>
      <c r="AD756">
        <v>4</v>
      </c>
    </row>
    <row r="757" spans="14:30" ht="15" x14ac:dyDescent="0.25">
      <c r="N757" s="159">
        <v>2.27314814814831E-3</v>
      </c>
      <c r="O757" s="1">
        <v>56</v>
      </c>
      <c r="AC757" s="159">
        <v>2.0648148148148101E-3</v>
      </c>
      <c r="AD757">
        <v>4</v>
      </c>
    </row>
    <row r="758" spans="14:30" ht="15" x14ac:dyDescent="0.25">
      <c r="N758" s="159">
        <v>2.2743055555557098E-3</v>
      </c>
      <c r="O758" s="1">
        <v>56</v>
      </c>
      <c r="AC758" s="159">
        <v>2.0659722222222199E-3</v>
      </c>
      <c r="AD758">
        <v>4</v>
      </c>
    </row>
    <row r="759" spans="14:30" ht="15" x14ac:dyDescent="0.25">
      <c r="N759" s="159">
        <v>2.2754629629631201E-3</v>
      </c>
      <c r="O759" s="1">
        <v>56</v>
      </c>
      <c r="AC759" s="159">
        <v>2.0671296296296202E-3</v>
      </c>
      <c r="AD759">
        <v>4</v>
      </c>
    </row>
    <row r="760" spans="14:30" ht="15" x14ac:dyDescent="0.25">
      <c r="N760" s="159">
        <v>2.2766203703705299E-3</v>
      </c>
      <c r="O760" s="1">
        <v>56</v>
      </c>
      <c r="AC760" s="159">
        <v>2.0682870370370299E-3</v>
      </c>
      <c r="AD760">
        <v>4</v>
      </c>
    </row>
    <row r="761" spans="14:30" ht="15" x14ac:dyDescent="0.25">
      <c r="N761" s="159">
        <v>2.2777777777779401E-3</v>
      </c>
      <c r="O761" s="1">
        <v>55</v>
      </c>
      <c r="AC761" s="159">
        <v>2.0694444444444402E-3</v>
      </c>
      <c r="AD761">
        <v>3</v>
      </c>
    </row>
    <row r="762" spans="14:30" ht="15" x14ac:dyDescent="0.25">
      <c r="N762" s="159">
        <v>2.2789351851853399E-3</v>
      </c>
      <c r="O762" s="1">
        <v>55</v>
      </c>
      <c r="AC762" s="159">
        <v>2.0706018518518499E-3</v>
      </c>
      <c r="AD762">
        <v>3</v>
      </c>
    </row>
    <row r="763" spans="14:30" ht="15" x14ac:dyDescent="0.25">
      <c r="N763" s="159">
        <v>2.2800925925927501E-3</v>
      </c>
      <c r="O763" s="1">
        <v>55</v>
      </c>
      <c r="AC763" s="159">
        <v>2.0717592592592502E-3</v>
      </c>
      <c r="AD763">
        <v>3</v>
      </c>
    </row>
    <row r="764" spans="14:30" ht="15" x14ac:dyDescent="0.25">
      <c r="N764" s="159">
        <v>2.2812500000001599E-3</v>
      </c>
      <c r="O764" s="1">
        <v>55</v>
      </c>
      <c r="AC764" s="159">
        <v>2.07291666666666E-3</v>
      </c>
      <c r="AD764">
        <v>3</v>
      </c>
    </row>
    <row r="765" spans="14:30" ht="15" x14ac:dyDescent="0.25">
      <c r="N765" s="159">
        <v>2.2824074074075701E-3</v>
      </c>
      <c r="O765" s="1">
        <v>55</v>
      </c>
      <c r="AC765" s="159">
        <v>2.0740740740740702E-3</v>
      </c>
      <c r="AD765">
        <v>3</v>
      </c>
    </row>
    <row r="766" spans="14:30" ht="15" x14ac:dyDescent="0.25">
      <c r="N766" s="159">
        <v>2.2835648148149799E-3</v>
      </c>
      <c r="O766" s="1">
        <v>55</v>
      </c>
      <c r="AC766" s="159">
        <v>2.07523148148148E-3</v>
      </c>
      <c r="AD766">
        <v>3</v>
      </c>
    </row>
    <row r="767" spans="14:30" ht="15" x14ac:dyDescent="0.25">
      <c r="N767" s="159">
        <v>2.2847222222223801E-3</v>
      </c>
      <c r="O767" s="1">
        <v>55</v>
      </c>
      <c r="AC767" s="159">
        <v>2.0763888888888798E-3</v>
      </c>
      <c r="AD767">
        <v>3</v>
      </c>
    </row>
    <row r="768" spans="14:30" ht="15" x14ac:dyDescent="0.25">
      <c r="N768" s="159">
        <v>2.2858796296297899E-3</v>
      </c>
      <c r="O768" s="1">
        <v>55</v>
      </c>
      <c r="AC768" s="159">
        <v>2.07754629629629E-3</v>
      </c>
      <c r="AD768">
        <v>2</v>
      </c>
    </row>
    <row r="769" spans="14:30" ht="15" x14ac:dyDescent="0.25">
      <c r="N769" s="159">
        <v>2.2870370370372001E-3</v>
      </c>
      <c r="O769" s="1">
        <v>54</v>
      </c>
      <c r="AC769" s="159">
        <v>2.0787037037036998E-3</v>
      </c>
      <c r="AD769">
        <v>2</v>
      </c>
    </row>
    <row r="770" spans="14:30" ht="15" x14ac:dyDescent="0.25">
      <c r="N770" s="159">
        <v>2.2881944444446E-3</v>
      </c>
      <c r="O770" s="1">
        <v>54</v>
      </c>
      <c r="AC770" s="159">
        <v>2.07986111111111E-3</v>
      </c>
      <c r="AD770">
        <v>2</v>
      </c>
    </row>
    <row r="771" spans="14:30" ht="15" x14ac:dyDescent="0.25">
      <c r="N771" s="159">
        <v>2.2893518518520102E-3</v>
      </c>
      <c r="O771" s="1">
        <v>54</v>
      </c>
      <c r="AC771" s="159">
        <v>2.0810185185185098E-3</v>
      </c>
      <c r="AD771">
        <v>2</v>
      </c>
    </row>
    <row r="772" spans="14:30" ht="15" x14ac:dyDescent="0.25">
      <c r="N772" s="159">
        <v>2.29050925925942E-3</v>
      </c>
      <c r="O772" s="1">
        <v>54</v>
      </c>
      <c r="AC772" s="159">
        <v>2.08217592592592E-3</v>
      </c>
      <c r="AD772">
        <v>2</v>
      </c>
    </row>
    <row r="773" spans="14:30" ht="15" x14ac:dyDescent="0.25">
      <c r="N773" s="159">
        <v>2.2916666666668302E-3</v>
      </c>
      <c r="O773" s="1">
        <v>54</v>
      </c>
      <c r="AC773" s="159">
        <v>2.0833333333333298E-3</v>
      </c>
      <c r="AD773">
        <v>1</v>
      </c>
    </row>
    <row r="774" spans="14:30" ht="15" x14ac:dyDescent="0.25">
      <c r="N774" s="159">
        <v>2.29282407407424E-3</v>
      </c>
      <c r="O774" s="1">
        <v>54</v>
      </c>
    </row>
    <row r="775" spans="14:30" ht="15" x14ac:dyDescent="0.25">
      <c r="N775" s="159">
        <v>2.2939814814816402E-3</v>
      </c>
      <c r="O775" s="1">
        <v>54</v>
      </c>
    </row>
    <row r="776" spans="14:30" ht="15" x14ac:dyDescent="0.25">
      <c r="N776" s="159">
        <v>2.29513888888905E-3</v>
      </c>
      <c r="O776" s="1">
        <v>54</v>
      </c>
    </row>
    <row r="777" spans="14:30" ht="15" x14ac:dyDescent="0.25">
      <c r="N777" s="159">
        <v>2.2962962962964602E-3</v>
      </c>
      <c r="O777" s="1">
        <v>53</v>
      </c>
    </row>
    <row r="778" spans="14:30" ht="15" x14ac:dyDescent="0.25">
      <c r="N778" s="159">
        <v>2.29745370370387E-3</v>
      </c>
      <c r="O778" s="1">
        <v>53</v>
      </c>
    </row>
    <row r="779" spans="14:30" ht="15" x14ac:dyDescent="0.25">
      <c r="N779" s="159">
        <v>2.2986111111112698E-3</v>
      </c>
      <c r="O779" s="1">
        <v>53</v>
      </c>
    </row>
    <row r="780" spans="14:30" ht="15" x14ac:dyDescent="0.25">
      <c r="N780" s="159">
        <v>2.29976851851868E-3</v>
      </c>
      <c r="O780" s="1">
        <v>53</v>
      </c>
    </row>
    <row r="781" spans="14:30" ht="15" x14ac:dyDescent="0.25">
      <c r="N781" s="159">
        <v>2.3009259259260898E-3</v>
      </c>
      <c r="O781" s="1">
        <v>53</v>
      </c>
    </row>
    <row r="782" spans="14:30" ht="15" x14ac:dyDescent="0.25">
      <c r="N782" s="159">
        <v>2.3020833333335E-3</v>
      </c>
      <c r="O782" s="1">
        <v>53</v>
      </c>
    </row>
    <row r="783" spans="14:30" ht="15" x14ac:dyDescent="0.25">
      <c r="N783" s="159">
        <v>2.3032407407408998E-3</v>
      </c>
      <c r="O783" s="1">
        <v>53</v>
      </c>
    </row>
    <row r="784" spans="14:30" ht="15" x14ac:dyDescent="0.25">
      <c r="N784" s="159">
        <v>2.3043981481483101E-3</v>
      </c>
      <c r="O784" s="1">
        <v>53</v>
      </c>
    </row>
    <row r="785" spans="14:15" ht="15" x14ac:dyDescent="0.25">
      <c r="N785" s="159">
        <v>2.3055555555557198E-3</v>
      </c>
      <c r="O785" s="1">
        <v>52</v>
      </c>
    </row>
    <row r="786" spans="14:15" ht="15" x14ac:dyDescent="0.25">
      <c r="N786" s="159">
        <v>2.3067129629631301E-3</v>
      </c>
      <c r="O786" s="1">
        <v>52</v>
      </c>
    </row>
    <row r="787" spans="14:15" ht="15" x14ac:dyDescent="0.25">
      <c r="N787" s="159">
        <v>2.3078703703705399E-3</v>
      </c>
      <c r="O787" s="1">
        <v>52</v>
      </c>
    </row>
    <row r="788" spans="14:15" ht="15" x14ac:dyDescent="0.25">
      <c r="N788" s="159">
        <v>2.3090277777779401E-3</v>
      </c>
      <c r="O788" s="1">
        <v>52</v>
      </c>
    </row>
    <row r="789" spans="14:15" ht="15" x14ac:dyDescent="0.25">
      <c r="N789" s="159">
        <v>2.3101851851853499E-3</v>
      </c>
      <c r="O789" s="1">
        <v>52</v>
      </c>
    </row>
    <row r="790" spans="14:15" ht="15" x14ac:dyDescent="0.25">
      <c r="N790" s="159">
        <v>2.3113425925927601E-3</v>
      </c>
      <c r="O790" s="1">
        <v>52</v>
      </c>
    </row>
    <row r="791" spans="14:15" ht="15" x14ac:dyDescent="0.25">
      <c r="N791" s="159">
        <v>2.3125000000001699E-3</v>
      </c>
      <c r="O791" s="1">
        <v>52</v>
      </c>
    </row>
    <row r="792" spans="14:15" ht="15" x14ac:dyDescent="0.25">
      <c r="N792" s="159">
        <v>2.3136574074075701E-3</v>
      </c>
      <c r="O792" s="1">
        <v>52</v>
      </c>
    </row>
    <row r="793" spans="14:15" ht="15" x14ac:dyDescent="0.25">
      <c r="N793" s="159">
        <v>2.3148148148149799E-3</v>
      </c>
      <c r="O793" s="1">
        <v>51</v>
      </c>
    </row>
    <row r="794" spans="14:15" ht="15" x14ac:dyDescent="0.25">
      <c r="N794" s="159">
        <v>2.3159722222223901E-3</v>
      </c>
      <c r="O794" s="1">
        <v>51</v>
      </c>
    </row>
    <row r="795" spans="14:15" ht="15" x14ac:dyDescent="0.25">
      <c r="N795" s="159">
        <v>2.3171296296297999E-3</v>
      </c>
      <c r="O795" s="1">
        <v>51</v>
      </c>
    </row>
    <row r="796" spans="14:15" ht="15" x14ac:dyDescent="0.25">
      <c r="N796" s="159">
        <v>2.3182870370372002E-3</v>
      </c>
      <c r="O796" s="1">
        <v>51</v>
      </c>
    </row>
    <row r="797" spans="14:15" ht="15" x14ac:dyDescent="0.25">
      <c r="N797" s="159">
        <v>2.31944444444461E-3</v>
      </c>
      <c r="O797" s="1">
        <v>51</v>
      </c>
    </row>
    <row r="798" spans="14:15" ht="15" x14ac:dyDescent="0.25">
      <c r="N798" s="159">
        <v>2.3206018518520202E-3</v>
      </c>
      <c r="O798" s="1">
        <v>51</v>
      </c>
    </row>
    <row r="799" spans="14:15" ht="15" x14ac:dyDescent="0.25">
      <c r="N799" s="159">
        <v>2.32175925925943E-3</v>
      </c>
      <c r="O799" s="1">
        <v>51</v>
      </c>
    </row>
    <row r="800" spans="14:15" ht="15" x14ac:dyDescent="0.25">
      <c r="N800" s="159">
        <v>2.3229166666668302E-3</v>
      </c>
      <c r="O800" s="1">
        <v>51</v>
      </c>
    </row>
    <row r="801" spans="14:15" ht="15" x14ac:dyDescent="0.25">
      <c r="N801" s="159">
        <v>2.32407407407424E-3</v>
      </c>
      <c r="O801" s="1">
        <v>50</v>
      </c>
    </row>
    <row r="802" spans="14:15" ht="15" x14ac:dyDescent="0.25">
      <c r="N802" s="159">
        <v>2.3252314814816502E-3</v>
      </c>
      <c r="O802" s="1">
        <v>50</v>
      </c>
    </row>
    <row r="803" spans="14:15" ht="15" x14ac:dyDescent="0.25">
      <c r="N803" s="159">
        <v>2.32638888888906E-3</v>
      </c>
      <c r="O803" s="1">
        <v>50</v>
      </c>
    </row>
    <row r="804" spans="14:15" ht="15" x14ac:dyDescent="0.25">
      <c r="N804" s="159">
        <v>2.3275462962964598E-3</v>
      </c>
      <c r="O804" s="1">
        <v>50</v>
      </c>
    </row>
    <row r="805" spans="14:15" ht="15" x14ac:dyDescent="0.25">
      <c r="N805" s="159">
        <v>2.32870370370387E-3</v>
      </c>
      <c r="O805" s="1">
        <v>50</v>
      </c>
    </row>
    <row r="806" spans="14:15" ht="15" x14ac:dyDescent="0.25">
      <c r="N806" s="159">
        <v>2.3298611111112798E-3</v>
      </c>
      <c r="O806" s="1">
        <v>50</v>
      </c>
    </row>
    <row r="807" spans="14:15" ht="15" x14ac:dyDescent="0.25">
      <c r="N807" s="159">
        <v>2.33101851851869E-3</v>
      </c>
      <c r="O807" s="1">
        <v>50</v>
      </c>
    </row>
    <row r="808" spans="14:15" ht="15" x14ac:dyDescent="0.25">
      <c r="N808" s="159">
        <v>2.3321759259260998E-3</v>
      </c>
      <c r="O808" s="1">
        <v>50</v>
      </c>
    </row>
    <row r="809" spans="14:15" ht="15" x14ac:dyDescent="0.25">
      <c r="N809" s="159">
        <v>2.3333333333335001E-3</v>
      </c>
      <c r="O809" s="1">
        <v>49</v>
      </c>
    </row>
    <row r="810" spans="14:15" ht="15" x14ac:dyDescent="0.25">
      <c r="N810" s="159">
        <v>2.3344907407409098E-3</v>
      </c>
      <c r="O810" s="1">
        <v>49</v>
      </c>
    </row>
    <row r="811" spans="14:15" ht="15" x14ac:dyDescent="0.25">
      <c r="N811" s="159">
        <v>2.3356481481483201E-3</v>
      </c>
      <c r="O811" s="1">
        <v>49</v>
      </c>
    </row>
    <row r="812" spans="14:15" ht="15" x14ac:dyDescent="0.25">
      <c r="N812" s="159">
        <v>2.3368055555557299E-3</v>
      </c>
      <c r="O812" s="1">
        <v>49</v>
      </c>
    </row>
    <row r="813" spans="14:15" ht="15" x14ac:dyDescent="0.25">
      <c r="N813" s="159">
        <v>2.3379629629631301E-3</v>
      </c>
      <c r="O813" s="1">
        <v>49</v>
      </c>
    </row>
    <row r="814" spans="14:15" ht="15" x14ac:dyDescent="0.25">
      <c r="N814" s="159">
        <v>2.3391203703705399E-3</v>
      </c>
      <c r="O814" s="1">
        <v>49</v>
      </c>
    </row>
    <row r="815" spans="14:15" ht="15" x14ac:dyDescent="0.25">
      <c r="N815" s="159">
        <v>2.3402777777779501E-3</v>
      </c>
      <c r="O815" s="1">
        <v>49</v>
      </c>
    </row>
    <row r="816" spans="14:15" ht="15" x14ac:dyDescent="0.25">
      <c r="N816" s="159">
        <v>2.3414351851853599E-3</v>
      </c>
      <c r="O816" s="1">
        <v>49</v>
      </c>
    </row>
    <row r="817" spans="14:15" ht="15" x14ac:dyDescent="0.25">
      <c r="N817" s="159">
        <v>2.3425925925927601E-3</v>
      </c>
      <c r="O817" s="1">
        <v>48</v>
      </c>
    </row>
    <row r="818" spans="14:15" ht="15" x14ac:dyDescent="0.25">
      <c r="N818" s="159">
        <v>2.3437500000001699E-3</v>
      </c>
      <c r="O818" s="1">
        <v>48</v>
      </c>
    </row>
    <row r="819" spans="14:15" ht="15" x14ac:dyDescent="0.25">
      <c r="N819" s="159">
        <v>2.3449074074075801E-3</v>
      </c>
      <c r="O819" s="1">
        <v>48</v>
      </c>
    </row>
    <row r="820" spans="14:15" ht="15" x14ac:dyDescent="0.25">
      <c r="N820" s="159">
        <v>2.3460648148149899E-3</v>
      </c>
      <c r="O820" s="1">
        <v>48</v>
      </c>
    </row>
    <row r="821" spans="14:15" ht="15" x14ac:dyDescent="0.25">
      <c r="N821" s="159">
        <v>2.3472222222223902E-3</v>
      </c>
      <c r="O821" s="1">
        <v>48</v>
      </c>
    </row>
    <row r="822" spans="14:15" ht="15" x14ac:dyDescent="0.25">
      <c r="N822" s="159">
        <v>2.3483796296298E-3</v>
      </c>
      <c r="O822" s="1">
        <v>48</v>
      </c>
    </row>
    <row r="823" spans="14:15" ht="15" x14ac:dyDescent="0.25">
      <c r="N823" s="159">
        <v>2.3495370370372102E-3</v>
      </c>
      <c r="O823" s="1">
        <v>48</v>
      </c>
    </row>
    <row r="824" spans="14:15" ht="15" x14ac:dyDescent="0.25">
      <c r="N824" s="159">
        <v>2.35069444444462E-3</v>
      </c>
      <c r="O824" s="1">
        <v>48</v>
      </c>
    </row>
    <row r="825" spans="14:15" ht="15" x14ac:dyDescent="0.25">
      <c r="N825" s="159">
        <v>2.3518518518520202E-3</v>
      </c>
      <c r="O825" s="1">
        <v>47</v>
      </c>
    </row>
    <row r="826" spans="14:15" ht="15" x14ac:dyDescent="0.25">
      <c r="N826" s="159">
        <v>2.35300925925943E-3</v>
      </c>
      <c r="O826" s="1">
        <v>47</v>
      </c>
    </row>
    <row r="827" spans="14:15" ht="15" x14ac:dyDescent="0.25">
      <c r="N827" s="159">
        <v>2.3541666666668402E-3</v>
      </c>
      <c r="O827" s="1">
        <v>47</v>
      </c>
    </row>
    <row r="828" spans="14:15" ht="15" x14ac:dyDescent="0.25">
      <c r="N828" s="159">
        <v>2.35532407407425E-3</v>
      </c>
      <c r="O828" s="1">
        <v>47</v>
      </c>
    </row>
    <row r="829" spans="14:15" ht="15" x14ac:dyDescent="0.25">
      <c r="N829" s="159">
        <v>2.3564814814816602E-3</v>
      </c>
      <c r="O829" s="1">
        <v>47</v>
      </c>
    </row>
    <row r="830" spans="14:15" ht="15" x14ac:dyDescent="0.25">
      <c r="N830" s="159">
        <v>2.35763888888906E-3</v>
      </c>
      <c r="O830" s="1">
        <v>47</v>
      </c>
    </row>
    <row r="831" spans="14:15" ht="15" x14ac:dyDescent="0.25">
      <c r="N831" s="159">
        <v>2.3587962962964698E-3</v>
      </c>
      <c r="O831" s="1">
        <v>47</v>
      </c>
    </row>
    <row r="832" spans="14:15" ht="15" x14ac:dyDescent="0.25">
      <c r="N832" s="159">
        <v>2.35995370370388E-3</v>
      </c>
      <c r="O832" s="1">
        <v>47</v>
      </c>
    </row>
    <row r="833" spans="14:15" ht="15" x14ac:dyDescent="0.25">
      <c r="N833" s="159">
        <v>2.3611111111112898E-3</v>
      </c>
      <c r="O833" s="1">
        <v>46</v>
      </c>
    </row>
    <row r="834" spans="14:15" ht="15" x14ac:dyDescent="0.25">
      <c r="N834" s="159">
        <v>2.3622685185186901E-3</v>
      </c>
      <c r="O834" s="1">
        <v>46</v>
      </c>
    </row>
    <row r="835" spans="14:15" ht="15" x14ac:dyDescent="0.25">
      <c r="N835" s="159">
        <v>2.3634259259260998E-3</v>
      </c>
      <c r="O835" s="1">
        <v>46</v>
      </c>
    </row>
    <row r="836" spans="14:15" ht="15" x14ac:dyDescent="0.25">
      <c r="N836" s="159">
        <v>2.3645833333335101E-3</v>
      </c>
      <c r="O836" s="1">
        <v>46</v>
      </c>
    </row>
    <row r="837" spans="14:15" ht="15" x14ac:dyDescent="0.25">
      <c r="N837" s="159">
        <v>2.3657407407409198E-3</v>
      </c>
      <c r="O837" s="1">
        <v>46</v>
      </c>
    </row>
    <row r="838" spans="14:15" ht="15" x14ac:dyDescent="0.25">
      <c r="N838" s="159">
        <v>2.3668981481483201E-3</v>
      </c>
      <c r="O838" s="1">
        <v>46</v>
      </c>
    </row>
    <row r="839" spans="14:15" ht="15" x14ac:dyDescent="0.25">
      <c r="N839" s="159">
        <v>2.3680555555557299E-3</v>
      </c>
      <c r="O839" s="1">
        <v>46</v>
      </c>
    </row>
    <row r="840" spans="14:15" ht="15" x14ac:dyDescent="0.25">
      <c r="N840" s="159">
        <v>2.3692129629631401E-3</v>
      </c>
      <c r="O840" s="1">
        <v>46</v>
      </c>
    </row>
    <row r="841" spans="14:15" ht="15" x14ac:dyDescent="0.25">
      <c r="N841" s="159">
        <v>2.3703703703705499E-3</v>
      </c>
      <c r="O841" s="1">
        <v>45</v>
      </c>
    </row>
    <row r="842" spans="14:15" ht="15" x14ac:dyDescent="0.25">
      <c r="N842" s="159">
        <v>2.3715277777779501E-3</v>
      </c>
      <c r="O842" s="1">
        <v>45</v>
      </c>
    </row>
    <row r="843" spans="14:15" ht="15" x14ac:dyDescent="0.25">
      <c r="N843" s="159">
        <v>2.3726851851853599E-3</v>
      </c>
      <c r="O843" s="1">
        <v>45</v>
      </c>
    </row>
    <row r="844" spans="14:15" ht="15" x14ac:dyDescent="0.25">
      <c r="N844" s="159">
        <v>2.3738425925927701E-3</v>
      </c>
      <c r="O844" s="1">
        <v>45</v>
      </c>
    </row>
    <row r="845" spans="14:15" ht="15" x14ac:dyDescent="0.25">
      <c r="N845" s="159">
        <v>2.3750000000001799E-3</v>
      </c>
      <c r="O845" s="1">
        <v>45</v>
      </c>
    </row>
    <row r="846" spans="14:15" ht="15" x14ac:dyDescent="0.25">
      <c r="N846" s="159">
        <v>2.3761574074075802E-3</v>
      </c>
      <c r="O846" s="1">
        <v>45</v>
      </c>
    </row>
    <row r="847" spans="14:15" ht="15" x14ac:dyDescent="0.25">
      <c r="N847" s="159">
        <v>2.3773148148149899E-3</v>
      </c>
      <c r="O847" s="1">
        <v>45</v>
      </c>
    </row>
    <row r="848" spans="14:15" ht="15" x14ac:dyDescent="0.25">
      <c r="N848" s="159">
        <v>2.3784722222224002E-3</v>
      </c>
      <c r="O848" s="1">
        <v>45</v>
      </c>
    </row>
    <row r="849" spans="14:15" ht="15" x14ac:dyDescent="0.25">
      <c r="N849" s="159">
        <v>2.37962962962981E-3</v>
      </c>
      <c r="O849" s="1">
        <v>44</v>
      </c>
    </row>
    <row r="850" spans="14:15" ht="15" x14ac:dyDescent="0.25">
      <c r="N850" s="159">
        <v>2.3807870370372102E-3</v>
      </c>
      <c r="O850" s="1">
        <v>44</v>
      </c>
    </row>
    <row r="851" spans="14:15" ht="15" x14ac:dyDescent="0.25">
      <c r="N851" s="159">
        <v>2.38194444444462E-3</v>
      </c>
      <c r="O851" s="1">
        <v>44</v>
      </c>
    </row>
    <row r="852" spans="14:15" ht="15" x14ac:dyDescent="0.25">
      <c r="N852" s="159">
        <v>2.3831018518520302E-3</v>
      </c>
      <c r="O852" s="1">
        <v>44</v>
      </c>
    </row>
    <row r="853" spans="14:15" ht="15" x14ac:dyDescent="0.25">
      <c r="N853" s="159">
        <v>2.38425925925944E-3</v>
      </c>
      <c r="O853" s="1">
        <v>44</v>
      </c>
    </row>
    <row r="854" spans="14:15" ht="15" x14ac:dyDescent="0.25">
      <c r="N854" s="159">
        <v>2.3854166666668502E-3</v>
      </c>
      <c r="O854" s="1">
        <v>44</v>
      </c>
    </row>
    <row r="855" spans="14:15" ht="15" x14ac:dyDescent="0.25">
      <c r="N855" s="159">
        <v>2.38657407407425E-3</v>
      </c>
      <c r="O855" s="1">
        <v>44</v>
      </c>
    </row>
    <row r="856" spans="14:15" ht="15" x14ac:dyDescent="0.25">
      <c r="N856" s="159">
        <v>2.3877314814816598E-3</v>
      </c>
      <c r="O856" s="1">
        <v>44</v>
      </c>
    </row>
    <row r="857" spans="14:15" ht="15" x14ac:dyDescent="0.25">
      <c r="N857" s="159">
        <v>2.38888888888907E-3</v>
      </c>
      <c r="O857" s="1">
        <v>43</v>
      </c>
    </row>
    <row r="858" spans="14:15" ht="15" x14ac:dyDescent="0.25">
      <c r="N858" s="159">
        <v>2.3900462962964798E-3</v>
      </c>
      <c r="O858" s="1">
        <v>43</v>
      </c>
    </row>
    <row r="859" spans="14:15" ht="15" x14ac:dyDescent="0.25">
      <c r="N859" s="159">
        <v>2.3912037037038801E-3</v>
      </c>
      <c r="O859" s="1">
        <v>43</v>
      </c>
    </row>
    <row r="860" spans="14:15" ht="15" x14ac:dyDescent="0.25">
      <c r="N860" s="159">
        <v>2.3923611111112898E-3</v>
      </c>
      <c r="O860" s="1">
        <v>43</v>
      </c>
    </row>
    <row r="861" spans="14:15" ht="15" x14ac:dyDescent="0.25">
      <c r="N861" s="159">
        <v>2.3935185185187001E-3</v>
      </c>
      <c r="O861" s="1">
        <v>43</v>
      </c>
    </row>
    <row r="862" spans="14:15" ht="15" x14ac:dyDescent="0.25">
      <c r="N862" s="159">
        <v>2.3946759259261098E-3</v>
      </c>
      <c r="O862" s="1">
        <v>43</v>
      </c>
    </row>
    <row r="863" spans="14:15" ht="15" x14ac:dyDescent="0.25">
      <c r="N863" s="159">
        <v>2.3958333333335101E-3</v>
      </c>
      <c r="O863" s="1">
        <v>43</v>
      </c>
    </row>
    <row r="864" spans="14:15" ht="15" x14ac:dyDescent="0.25">
      <c r="N864" s="159">
        <v>2.3969907407409199E-3</v>
      </c>
      <c r="O864" s="1">
        <v>43</v>
      </c>
    </row>
    <row r="865" spans="14:15" ht="15" x14ac:dyDescent="0.25">
      <c r="N865" s="159">
        <v>2.3981481481483301E-3</v>
      </c>
      <c r="O865" s="1">
        <v>42</v>
      </c>
    </row>
    <row r="866" spans="14:15" ht="15" x14ac:dyDescent="0.25">
      <c r="N866" s="159">
        <v>2.3993055555557399E-3</v>
      </c>
      <c r="O866" s="1">
        <v>42</v>
      </c>
    </row>
    <row r="867" spans="14:15" ht="15" x14ac:dyDescent="0.25">
      <c r="N867" s="159">
        <v>2.4004629629631401E-3</v>
      </c>
      <c r="O867" s="1">
        <v>42</v>
      </c>
    </row>
    <row r="868" spans="14:15" ht="15" x14ac:dyDescent="0.25">
      <c r="N868" s="159">
        <v>2.4016203703705499E-3</v>
      </c>
      <c r="O868" s="1">
        <v>42</v>
      </c>
    </row>
    <row r="869" spans="14:15" ht="15" x14ac:dyDescent="0.25">
      <c r="N869" s="159">
        <v>2.4027777777779601E-3</v>
      </c>
      <c r="O869" s="1">
        <v>42</v>
      </c>
    </row>
    <row r="870" spans="14:15" ht="15" x14ac:dyDescent="0.25">
      <c r="N870" s="159">
        <v>2.4039351851853599E-3</v>
      </c>
      <c r="O870" s="1">
        <v>42</v>
      </c>
    </row>
    <row r="871" spans="14:15" ht="15" x14ac:dyDescent="0.25">
      <c r="N871" s="159">
        <v>2.4050925925927702E-3</v>
      </c>
      <c r="O871" s="1">
        <v>42</v>
      </c>
    </row>
    <row r="872" spans="14:15" ht="15" x14ac:dyDescent="0.25">
      <c r="N872" s="159">
        <v>2.4062500000001799E-3</v>
      </c>
      <c r="O872" s="1">
        <v>42</v>
      </c>
    </row>
    <row r="873" spans="14:15" ht="15" x14ac:dyDescent="0.25">
      <c r="N873" s="159">
        <v>2.4074074074075902E-3</v>
      </c>
      <c r="O873" s="1">
        <v>41</v>
      </c>
    </row>
    <row r="874" spans="14:15" ht="15" x14ac:dyDescent="0.25">
      <c r="N874" s="159">
        <v>2.40856481481499E-3</v>
      </c>
      <c r="O874" s="1">
        <v>41</v>
      </c>
    </row>
    <row r="875" spans="14:15" ht="15" x14ac:dyDescent="0.25">
      <c r="N875" s="159">
        <v>2.4097222222224002E-3</v>
      </c>
      <c r="O875" s="1">
        <v>41</v>
      </c>
    </row>
    <row r="876" spans="14:15" ht="15" x14ac:dyDescent="0.25">
      <c r="N876" s="159">
        <v>2.41087962962981E-3</v>
      </c>
      <c r="O876" s="1">
        <v>41</v>
      </c>
    </row>
    <row r="877" spans="14:15" ht="15" x14ac:dyDescent="0.25">
      <c r="N877" s="159">
        <v>2.4120370370372202E-3</v>
      </c>
      <c r="O877" s="1">
        <v>41</v>
      </c>
    </row>
    <row r="878" spans="14:15" ht="15" x14ac:dyDescent="0.25">
      <c r="N878" s="159">
        <v>2.41319444444463E-3</v>
      </c>
      <c r="O878" s="1">
        <v>41</v>
      </c>
    </row>
    <row r="879" spans="14:15" ht="15" x14ac:dyDescent="0.25">
      <c r="N879" s="159">
        <v>2.4143518518520298E-3</v>
      </c>
      <c r="O879" s="1">
        <v>41</v>
      </c>
    </row>
    <row r="880" spans="14:15" ht="15" x14ac:dyDescent="0.25">
      <c r="N880" s="159">
        <v>2.41550925925944E-3</v>
      </c>
      <c r="O880" s="1">
        <v>41</v>
      </c>
    </row>
    <row r="881" spans="14:15" ht="15" x14ac:dyDescent="0.25">
      <c r="N881" s="159">
        <v>2.4166666666668498E-3</v>
      </c>
      <c r="O881" s="1">
        <v>40</v>
      </c>
    </row>
    <row r="882" spans="14:15" ht="15" x14ac:dyDescent="0.25">
      <c r="N882" s="159">
        <v>2.41782407407426E-3</v>
      </c>
      <c r="O882" s="1">
        <v>40</v>
      </c>
    </row>
    <row r="883" spans="14:15" ht="15" x14ac:dyDescent="0.25">
      <c r="N883" s="159">
        <v>2.4189814814816598E-3</v>
      </c>
      <c r="O883" s="1">
        <v>40</v>
      </c>
    </row>
    <row r="884" spans="14:15" ht="15" x14ac:dyDescent="0.25">
      <c r="N884" s="159">
        <v>2.4201388888890701E-3</v>
      </c>
      <c r="O884" s="1">
        <v>40</v>
      </c>
    </row>
    <row r="885" spans="14:15" ht="15" x14ac:dyDescent="0.25">
      <c r="N885" s="159">
        <v>2.4212962962964798E-3</v>
      </c>
      <c r="O885" s="1">
        <v>40</v>
      </c>
    </row>
    <row r="886" spans="14:15" ht="15" x14ac:dyDescent="0.25">
      <c r="N886" s="159">
        <v>2.4224537037038901E-3</v>
      </c>
      <c r="O886" s="1">
        <v>40</v>
      </c>
    </row>
    <row r="887" spans="14:15" ht="15" x14ac:dyDescent="0.25">
      <c r="N887" s="159">
        <v>2.4236111111112899E-3</v>
      </c>
      <c r="O887" s="1">
        <v>40</v>
      </c>
    </row>
    <row r="888" spans="14:15" ht="15" x14ac:dyDescent="0.25">
      <c r="N888" s="159">
        <v>2.4247685185187001E-3</v>
      </c>
      <c r="O888" s="1">
        <v>40</v>
      </c>
    </row>
    <row r="889" spans="14:15" ht="15" x14ac:dyDescent="0.25">
      <c r="N889" s="159">
        <v>2.4259259259261099E-3</v>
      </c>
      <c r="O889" s="1">
        <v>39</v>
      </c>
    </row>
    <row r="890" spans="14:15" ht="15" x14ac:dyDescent="0.25">
      <c r="N890" s="159">
        <v>2.4270833333335201E-3</v>
      </c>
      <c r="O890" s="1">
        <v>39</v>
      </c>
    </row>
    <row r="891" spans="14:15" ht="15" x14ac:dyDescent="0.25">
      <c r="N891" s="159">
        <v>2.4282407407409199E-3</v>
      </c>
      <c r="O891" s="1">
        <v>39</v>
      </c>
    </row>
    <row r="892" spans="14:15" ht="15" x14ac:dyDescent="0.25">
      <c r="N892" s="159">
        <v>2.4293981481483301E-3</v>
      </c>
      <c r="O892" s="1">
        <v>39</v>
      </c>
    </row>
    <row r="893" spans="14:15" ht="15" x14ac:dyDescent="0.25">
      <c r="N893" s="159">
        <v>2.4305555555557399E-3</v>
      </c>
      <c r="O893" s="1">
        <v>39</v>
      </c>
    </row>
    <row r="894" spans="14:15" ht="15" x14ac:dyDescent="0.25">
      <c r="N894" s="159">
        <v>2.4317129629631501E-3</v>
      </c>
      <c r="O894" s="1">
        <v>39</v>
      </c>
    </row>
    <row r="895" spans="14:15" ht="15" x14ac:dyDescent="0.25">
      <c r="N895" s="159">
        <v>2.4328703703705499E-3</v>
      </c>
      <c r="O895" s="1">
        <v>39</v>
      </c>
    </row>
    <row r="896" spans="14:15" ht="15" x14ac:dyDescent="0.25">
      <c r="N896" s="159">
        <v>2.4340277777779602E-3</v>
      </c>
      <c r="O896" s="1">
        <v>39</v>
      </c>
    </row>
    <row r="897" spans="14:15" ht="15" x14ac:dyDescent="0.25">
      <c r="N897" s="159">
        <v>2.4351851851853699E-3</v>
      </c>
      <c r="O897" s="1">
        <v>38</v>
      </c>
    </row>
    <row r="898" spans="14:15" ht="15" x14ac:dyDescent="0.25">
      <c r="N898" s="159">
        <v>2.4363425925927802E-3</v>
      </c>
      <c r="O898" s="1">
        <v>38</v>
      </c>
    </row>
    <row r="899" spans="14:15" ht="15" x14ac:dyDescent="0.25">
      <c r="N899" s="159">
        <v>2.4375000000001899E-3</v>
      </c>
      <c r="O899" s="1">
        <v>38</v>
      </c>
    </row>
    <row r="900" spans="14:15" ht="15" x14ac:dyDescent="0.25">
      <c r="N900" s="159">
        <v>2.4386574074075902E-3</v>
      </c>
      <c r="O900" s="1">
        <v>38</v>
      </c>
    </row>
    <row r="901" spans="14:15" ht="15" x14ac:dyDescent="0.25">
      <c r="N901" s="159">
        <v>2.439814814815E-3</v>
      </c>
      <c r="O901" s="1">
        <v>38</v>
      </c>
    </row>
    <row r="902" spans="14:15" ht="15" x14ac:dyDescent="0.25">
      <c r="N902" s="159">
        <v>2.4409722222224102E-3</v>
      </c>
      <c r="O902" s="1">
        <v>38</v>
      </c>
    </row>
    <row r="903" spans="14:15" ht="15" x14ac:dyDescent="0.25">
      <c r="N903" s="159">
        <v>2.44212962962982E-3</v>
      </c>
      <c r="O903" s="1">
        <v>38</v>
      </c>
    </row>
    <row r="904" spans="14:15" ht="15" x14ac:dyDescent="0.25">
      <c r="N904" s="159">
        <v>2.4432870370372198E-3</v>
      </c>
      <c r="O904" s="1">
        <v>38</v>
      </c>
    </row>
    <row r="905" spans="14:15" ht="15" x14ac:dyDescent="0.25">
      <c r="N905" s="159">
        <v>2.44444444444463E-3</v>
      </c>
      <c r="O905" s="1">
        <v>37</v>
      </c>
    </row>
    <row r="906" spans="14:15" ht="15" x14ac:dyDescent="0.25">
      <c r="N906" s="159">
        <v>2.4456018518520398E-3</v>
      </c>
      <c r="O906" s="1">
        <v>37</v>
      </c>
    </row>
    <row r="907" spans="14:15" ht="15" x14ac:dyDescent="0.25">
      <c r="N907" s="159">
        <v>2.44675925925945E-3</v>
      </c>
      <c r="O907" s="1">
        <v>37</v>
      </c>
    </row>
    <row r="908" spans="14:15" ht="15" x14ac:dyDescent="0.25">
      <c r="N908" s="159">
        <v>2.4479166666668498E-3</v>
      </c>
      <c r="O908" s="1">
        <v>37</v>
      </c>
    </row>
    <row r="909" spans="14:15" ht="15" x14ac:dyDescent="0.25">
      <c r="N909" s="159">
        <v>2.44907407407426E-3</v>
      </c>
      <c r="O909" s="1">
        <v>37</v>
      </c>
    </row>
    <row r="910" spans="14:15" ht="15" x14ac:dyDescent="0.25">
      <c r="N910" s="159">
        <v>2.4502314814816698E-3</v>
      </c>
      <c r="O910" s="1">
        <v>37</v>
      </c>
    </row>
    <row r="911" spans="14:15" ht="15" x14ac:dyDescent="0.25">
      <c r="N911" s="159">
        <v>2.4513888888890801E-3</v>
      </c>
      <c r="O911" s="1">
        <v>37</v>
      </c>
    </row>
    <row r="912" spans="14:15" ht="15" x14ac:dyDescent="0.25">
      <c r="N912" s="159">
        <v>2.4525462962964799E-3</v>
      </c>
      <c r="O912" s="1">
        <v>37</v>
      </c>
    </row>
    <row r="913" spans="14:15" ht="15" x14ac:dyDescent="0.25">
      <c r="N913" s="159">
        <v>2.4537037037038901E-3</v>
      </c>
      <c r="O913" s="1">
        <v>36</v>
      </c>
    </row>
    <row r="914" spans="14:15" ht="15" x14ac:dyDescent="0.25">
      <c r="N914" s="159">
        <v>2.4548611111112999E-3</v>
      </c>
      <c r="O914" s="1">
        <v>36</v>
      </c>
    </row>
    <row r="915" spans="14:15" ht="15" x14ac:dyDescent="0.25">
      <c r="N915" s="159">
        <v>2.4560185185187101E-3</v>
      </c>
      <c r="O915" s="1">
        <v>36</v>
      </c>
    </row>
    <row r="916" spans="14:15" ht="15" x14ac:dyDescent="0.25">
      <c r="N916" s="159">
        <v>2.4571759259261099E-3</v>
      </c>
      <c r="O916" s="1">
        <v>36</v>
      </c>
    </row>
    <row r="917" spans="14:15" ht="15" x14ac:dyDescent="0.25">
      <c r="N917" s="159">
        <v>2.4583333333335201E-3</v>
      </c>
      <c r="O917" s="1">
        <v>36</v>
      </c>
    </row>
    <row r="918" spans="14:15" ht="15" x14ac:dyDescent="0.25">
      <c r="N918" s="159">
        <v>2.4594907407409299E-3</v>
      </c>
      <c r="O918" s="1">
        <v>36</v>
      </c>
    </row>
    <row r="919" spans="14:15" ht="15" x14ac:dyDescent="0.25">
      <c r="N919" s="159">
        <v>2.4606481481483401E-3</v>
      </c>
      <c r="O919" s="1">
        <v>36</v>
      </c>
    </row>
    <row r="920" spans="14:15" ht="15" x14ac:dyDescent="0.25">
      <c r="N920" s="159">
        <v>2.4618055555557499E-3</v>
      </c>
      <c r="O920" s="1">
        <v>36</v>
      </c>
    </row>
    <row r="921" spans="14:15" ht="15" x14ac:dyDescent="0.25">
      <c r="N921" s="159">
        <v>2.4629629629631502E-3</v>
      </c>
      <c r="O921" s="1">
        <v>35</v>
      </c>
    </row>
    <row r="922" spans="14:15" ht="15" x14ac:dyDescent="0.25">
      <c r="N922" s="159">
        <v>2.4641203703705599E-3</v>
      </c>
      <c r="O922" s="1">
        <v>35</v>
      </c>
    </row>
    <row r="923" spans="14:15" ht="15" x14ac:dyDescent="0.25">
      <c r="N923" s="159">
        <v>2.4652777777779702E-3</v>
      </c>
      <c r="O923" s="1">
        <v>35</v>
      </c>
    </row>
    <row r="924" spans="14:15" ht="15" x14ac:dyDescent="0.25">
      <c r="N924" s="159">
        <v>2.4664351851853799E-3</v>
      </c>
      <c r="O924" s="1">
        <v>35</v>
      </c>
    </row>
    <row r="925" spans="14:15" ht="15" x14ac:dyDescent="0.25">
      <c r="N925" s="159">
        <v>2.4675925925927802E-3</v>
      </c>
      <c r="O925" s="1">
        <v>35</v>
      </c>
    </row>
    <row r="926" spans="14:15" ht="15" x14ac:dyDescent="0.25">
      <c r="N926" s="159">
        <v>2.46875000000019E-3</v>
      </c>
      <c r="O926" s="1">
        <v>35</v>
      </c>
    </row>
    <row r="927" spans="14:15" ht="15" x14ac:dyDescent="0.25">
      <c r="N927" s="159">
        <v>2.4699074074076002E-3</v>
      </c>
      <c r="O927" s="1">
        <v>35</v>
      </c>
    </row>
    <row r="928" spans="14:15" ht="15" x14ac:dyDescent="0.25">
      <c r="N928" s="159">
        <v>2.47106481481501E-3</v>
      </c>
      <c r="O928" s="1">
        <v>35</v>
      </c>
    </row>
    <row r="929" spans="14:15" ht="15" x14ac:dyDescent="0.25">
      <c r="N929" s="159">
        <v>2.4722222222224098E-3</v>
      </c>
      <c r="O929" s="1">
        <v>34</v>
      </c>
    </row>
    <row r="930" spans="14:15" ht="15" x14ac:dyDescent="0.25">
      <c r="N930" s="159">
        <v>2.47337962962982E-3</v>
      </c>
      <c r="O930" s="1">
        <v>34</v>
      </c>
    </row>
    <row r="931" spans="14:15" ht="15" x14ac:dyDescent="0.25">
      <c r="N931" s="159">
        <v>2.4745370370372298E-3</v>
      </c>
      <c r="O931" s="1">
        <v>34</v>
      </c>
    </row>
    <row r="932" spans="14:15" ht="15" x14ac:dyDescent="0.25">
      <c r="N932" s="159">
        <v>2.47569444444464E-3</v>
      </c>
      <c r="O932" s="1">
        <v>34</v>
      </c>
    </row>
    <row r="933" spans="14:15" ht="15" x14ac:dyDescent="0.25">
      <c r="N933" s="159">
        <v>2.4768518518520398E-3</v>
      </c>
      <c r="O933" s="1">
        <v>34</v>
      </c>
    </row>
    <row r="934" spans="14:15" ht="15" x14ac:dyDescent="0.25">
      <c r="N934" s="159">
        <v>2.47800925925945E-3</v>
      </c>
      <c r="O934" s="1">
        <v>34</v>
      </c>
    </row>
    <row r="935" spans="14:15" ht="15" x14ac:dyDescent="0.25">
      <c r="N935" s="159">
        <v>2.4791666666668598E-3</v>
      </c>
      <c r="O935" s="1">
        <v>34</v>
      </c>
    </row>
    <row r="936" spans="14:15" ht="15" x14ac:dyDescent="0.25">
      <c r="N936" s="159">
        <v>2.4803240740742701E-3</v>
      </c>
      <c r="O936" s="1">
        <v>34</v>
      </c>
    </row>
    <row r="937" spans="14:15" ht="15" x14ac:dyDescent="0.25">
      <c r="N937" s="159">
        <v>2.4814814814816699E-3</v>
      </c>
      <c r="O937" s="1">
        <v>33</v>
      </c>
    </row>
    <row r="938" spans="14:15" ht="15" x14ac:dyDescent="0.25">
      <c r="N938" s="159">
        <v>2.4826388888890801E-3</v>
      </c>
      <c r="O938" s="1">
        <v>33</v>
      </c>
    </row>
    <row r="939" spans="14:15" ht="15" x14ac:dyDescent="0.25">
      <c r="N939" s="159">
        <v>2.4837962962964899E-3</v>
      </c>
      <c r="O939" s="1">
        <v>33</v>
      </c>
    </row>
    <row r="940" spans="14:15" ht="15" x14ac:dyDescent="0.25">
      <c r="N940" s="159">
        <v>2.4849537037039001E-3</v>
      </c>
      <c r="O940" s="1">
        <v>33</v>
      </c>
    </row>
    <row r="941" spans="14:15" ht="15" x14ac:dyDescent="0.25">
      <c r="N941" s="159">
        <v>2.4861111111112999E-3</v>
      </c>
      <c r="O941" s="1">
        <v>33</v>
      </c>
    </row>
    <row r="942" spans="14:15" ht="15" x14ac:dyDescent="0.25">
      <c r="N942" s="159">
        <v>2.4872685185187101E-3</v>
      </c>
      <c r="O942" s="1">
        <v>33</v>
      </c>
    </row>
    <row r="943" spans="14:15" ht="15" x14ac:dyDescent="0.25">
      <c r="N943" s="159">
        <v>2.4884259259261199E-3</v>
      </c>
      <c r="O943" s="1">
        <v>33</v>
      </c>
    </row>
    <row r="944" spans="14:15" ht="15" x14ac:dyDescent="0.25">
      <c r="N944" s="159">
        <v>2.4895833333335301E-3</v>
      </c>
      <c r="O944" s="1">
        <v>33</v>
      </c>
    </row>
    <row r="945" spans="14:15" ht="15" x14ac:dyDescent="0.25">
      <c r="N945" s="159">
        <v>2.4907407407409399E-3</v>
      </c>
      <c r="O945" s="1">
        <v>32</v>
      </c>
    </row>
    <row r="946" spans="14:15" ht="15" x14ac:dyDescent="0.25">
      <c r="N946" s="159">
        <v>2.4918981481483402E-3</v>
      </c>
      <c r="O946" s="1">
        <v>32</v>
      </c>
    </row>
    <row r="947" spans="14:15" ht="15" x14ac:dyDescent="0.25">
      <c r="N947" s="159">
        <v>2.4930555555557499E-3</v>
      </c>
      <c r="O947" s="1">
        <v>32</v>
      </c>
    </row>
    <row r="948" spans="14:15" ht="15" x14ac:dyDescent="0.25">
      <c r="N948" s="159">
        <v>2.4942129629631602E-3</v>
      </c>
      <c r="O948" s="1">
        <v>32</v>
      </c>
    </row>
    <row r="949" spans="14:15" ht="15" x14ac:dyDescent="0.25">
      <c r="N949" s="159">
        <v>2.4953703703705699E-3</v>
      </c>
      <c r="O949" s="1">
        <v>32</v>
      </c>
    </row>
    <row r="950" spans="14:15" ht="15" x14ac:dyDescent="0.25">
      <c r="N950" s="159">
        <v>2.4965277777779702E-3</v>
      </c>
      <c r="O950" s="1">
        <v>32</v>
      </c>
    </row>
    <row r="951" spans="14:15" ht="15" x14ac:dyDescent="0.25">
      <c r="N951" s="159">
        <v>2.49768518518538E-3</v>
      </c>
      <c r="O951" s="1">
        <v>32</v>
      </c>
    </row>
    <row r="952" spans="14:15" ht="15" x14ac:dyDescent="0.25">
      <c r="N952" s="159">
        <v>2.4988425925927902E-3</v>
      </c>
      <c r="O952" s="1">
        <v>32</v>
      </c>
    </row>
    <row r="953" spans="14:15" ht="15" x14ac:dyDescent="0.25">
      <c r="N953" s="159">
        <v>2.5000000000002E-3</v>
      </c>
      <c r="O953" s="1">
        <v>31</v>
      </c>
    </row>
    <row r="954" spans="14:15" ht="15" x14ac:dyDescent="0.25">
      <c r="N954" s="159">
        <v>2.5011574074075998E-3</v>
      </c>
      <c r="O954" s="1">
        <v>31</v>
      </c>
    </row>
    <row r="955" spans="14:15" ht="15" x14ac:dyDescent="0.25">
      <c r="N955" s="159">
        <v>2.50231481481501E-3</v>
      </c>
      <c r="O955" s="1">
        <v>31</v>
      </c>
    </row>
    <row r="956" spans="14:15" ht="15" x14ac:dyDescent="0.25">
      <c r="N956" s="159">
        <v>2.5034722222224198E-3</v>
      </c>
      <c r="O956" s="1">
        <v>31</v>
      </c>
    </row>
    <row r="957" spans="14:15" ht="15" x14ac:dyDescent="0.25">
      <c r="N957" s="159">
        <v>2.50462962962983E-3</v>
      </c>
      <c r="O957" s="1">
        <v>31</v>
      </c>
    </row>
    <row r="958" spans="14:15" ht="15" x14ac:dyDescent="0.25">
      <c r="N958" s="159">
        <v>2.5057870370372298E-3</v>
      </c>
      <c r="O958" s="1">
        <v>31</v>
      </c>
    </row>
    <row r="959" spans="14:15" ht="15" x14ac:dyDescent="0.25">
      <c r="N959" s="159">
        <v>2.50694444444464E-3</v>
      </c>
      <c r="O959" s="1">
        <v>31</v>
      </c>
    </row>
    <row r="960" spans="14:15" ht="15" x14ac:dyDescent="0.25">
      <c r="N960" s="159">
        <v>2.5081018518520498E-3</v>
      </c>
      <c r="O960" s="1">
        <v>31</v>
      </c>
    </row>
    <row r="961" spans="14:15" ht="15" x14ac:dyDescent="0.25">
      <c r="N961" s="159">
        <v>2.50925925925946E-3</v>
      </c>
      <c r="O961" s="1">
        <v>30</v>
      </c>
    </row>
    <row r="962" spans="14:15" ht="15" x14ac:dyDescent="0.25">
      <c r="N962" s="159">
        <v>2.5104166666668599E-3</v>
      </c>
      <c r="O962" s="1">
        <v>30</v>
      </c>
    </row>
    <row r="963" spans="14:15" ht="15" x14ac:dyDescent="0.25">
      <c r="N963" s="159">
        <v>2.5115740740742701E-3</v>
      </c>
      <c r="O963" s="1">
        <v>30</v>
      </c>
    </row>
    <row r="964" spans="14:15" ht="15" x14ac:dyDescent="0.25">
      <c r="N964" s="159">
        <v>2.5127314814816799E-3</v>
      </c>
      <c r="O964" s="1">
        <v>30</v>
      </c>
    </row>
    <row r="965" spans="14:15" ht="15" x14ac:dyDescent="0.25">
      <c r="N965" s="159">
        <v>2.5138888888890901E-3</v>
      </c>
      <c r="O965" s="1">
        <v>30</v>
      </c>
    </row>
    <row r="966" spans="14:15" ht="15" x14ac:dyDescent="0.25">
      <c r="N966" s="159">
        <v>2.5150462962964999E-3</v>
      </c>
      <c r="O966" s="1">
        <v>30</v>
      </c>
    </row>
    <row r="967" spans="14:15" ht="15" x14ac:dyDescent="0.25">
      <c r="N967" s="159">
        <v>2.5162037037039001E-3</v>
      </c>
      <c r="O967" s="1">
        <v>30</v>
      </c>
    </row>
    <row r="968" spans="14:15" ht="15" x14ac:dyDescent="0.25">
      <c r="N968" s="159">
        <v>2.5173611111113099E-3</v>
      </c>
      <c r="O968" s="1">
        <v>30</v>
      </c>
    </row>
    <row r="969" spans="14:15" ht="15" x14ac:dyDescent="0.25">
      <c r="N969" s="159">
        <v>2.5185185185187201E-3</v>
      </c>
      <c r="O969" s="1">
        <v>29</v>
      </c>
    </row>
    <row r="970" spans="14:15" ht="15" x14ac:dyDescent="0.25">
      <c r="N970" s="159">
        <v>2.5196759259261299E-3</v>
      </c>
      <c r="O970" s="1">
        <v>29</v>
      </c>
    </row>
    <row r="971" spans="14:15" ht="15" x14ac:dyDescent="0.25">
      <c r="N971" s="159">
        <v>2.5208333333335302E-3</v>
      </c>
      <c r="O971" s="1">
        <v>29</v>
      </c>
    </row>
    <row r="972" spans="14:15" ht="15" x14ac:dyDescent="0.25">
      <c r="N972" s="159">
        <v>2.5219907407409399E-3</v>
      </c>
      <c r="O972" s="1">
        <v>29</v>
      </c>
    </row>
    <row r="973" spans="14:15" ht="15" x14ac:dyDescent="0.25">
      <c r="N973" s="159">
        <v>2.5231481481483502E-3</v>
      </c>
      <c r="O973" s="1">
        <v>29</v>
      </c>
    </row>
    <row r="974" spans="14:15" ht="15" x14ac:dyDescent="0.25">
      <c r="N974" s="159">
        <v>2.5243055555557599E-3</v>
      </c>
      <c r="O974" s="1">
        <v>29</v>
      </c>
    </row>
    <row r="975" spans="14:15" ht="15" x14ac:dyDescent="0.25">
      <c r="N975" s="159">
        <v>2.5254629629631602E-3</v>
      </c>
      <c r="O975" s="1">
        <v>29</v>
      </c>
    </row>
    <row r="976" spans="14:15" ht="15" x14ac:dyDescent="0.25">
      <c r="N976" s="159">
        <v>2.52662037037057E-3</v>
      </c>
      <c r="O976" s="1">
        <v>29</v>
      </c>
    </row>
    <row r="977" spans="14:15" ht="15" x14ac:dyDescent="0.25">
      <c r="N977" s="159">
        <v>2.5277777777779802E-3</v>
      </c>
      <c r="O977" s="1">
        <v>28</v>
      </c>
    </row>
    <row r="978" spans="14:15" ht="15" x14ac:dyDescent="0.25">
      <c r="N978" s="159">
        <v>2.52893518518539E-3</v>
      </c>
      <c r="O978" s="1">
        <v>28</v>
      </c>
    </row>
    <row r="979" spans="14:15" ht="15" x14ac:dyDescent="0.25">
      <c r="N979" s="159">
        <v>2.5300925925927898E-3</v>
      </c>
      <c r="O979" s="1">
        <v>28</v>
      </c>
    </row>
    <row r="980" spans="14:15" ht="15" x14ac:dyDescent="0.25">
      <c r="N980" s="159">
        <v>2.5312500000002E-3</v>
      </c>
      <c r="O980" s="1">
        <v>28</v>
      </c>
    </row>
    <row r="981" spans="14:15" ht="15" x14ac:dyDescent="0.25">
      <c r="N981" s="159">
        <v>2.5324074074076098E-3</v>
      </c>
      <c r="O981" s="1">
        <v>28</v>
      </c>
    </row>
    <row r="982" spans="14:15" ht="15" x14ac:dyDescent="0.25">
      <c r="N982" s="159">
        <v>2.53356481481502E-3</v>
      </c>
      <c r="O982" s="1">
        <v>28</v>
      </c>
    </row>
    <row r="983" spans="14:15" ht="15" x14ac:dyDescent="0.25">
      <c r="N983" s="159">
        <v>2.5347222222224198E-3</v>
      </c>
      <c r="O983" s="1">
        <v>28</v>
      </c>
    </row>
    <row r="984" spans="14:15" ht="15" x14ac:dyDescent="0.25">
      <c r="N984" s="159">
        <v>2.53587962962983E-3</v>
      </c>
      <c r="O984" s="1">
        <v>28</v>
      </c>
    </row>
    <row r="985" spans="14:15" ht="15" x14ac:dyDescent="0.25">
      <c r="N985" s="159">
        <v>2.5370370370372398E-3</v>
      </c>
      <c r="O985" s="1">
        <v>27</v>
      </c>
    </row>
    <row r="986" spans="14:15" ht="15" x14ac:dyDescent="0.25">
      <c r="N986" s="159">
        <v>2.53819444444465E-3</v>
      </c>
      <c r="O986" s="1">
        <v>27</v>
      </c>
    </row>
    <row r="987" spans="14:15" ht="15" x14ac:dyDescent="0.25">
      <c r="N987" s="159">
        <v>2.5393518518520598E-3</v>
      </c>
      <c r="O987" s="1">
        <v>27</v>
      </c>
    </row>
    <row r="988" spans="14:15" ht="15" x14ac:dyDescent="0.25">
      <c r="N988" s="159">
        <v>2.5405092592594601E-3</v>
      </c>
      <c r="O988" s="1">
        <v>27</v>
      </c>
    </row>
    <row r="989" spans="14:15" ht="15" x14ac:dyDescent="0.25">
      <c r="N989" s="159">
        <v>2.5416666666668699E-3</v>
      </c>
      <c r="O989" s="1">
        <v>27</v>
      </c>
    </row>
    <row r="990" spans="14:15" ht="15" x14ac:dyDescent="0.25">
      <c r="N990" s="159">
        <v>2.5428240740742801E-3</v>
      </c>
      <c r="O990" s="1">
        <v>27</v>
      </c>
    </row>
    <row r="991" spans="14:15" ht="15" x14ac:dyDescent="0.25">
      <c r="N991" s="159">
        <v>2.5439814814816899E-3</v>
      </c>
      <c r="O991" s="1">
        <v>27</v>
      </c>
    </row>
    <row r="992" spans="14:15" ht="15" x14ac:dyDescent="0.25">
      <c r="N992" s="159">
        <v>2.5451388888890901E-3</v>
      </c>
      <c r="O992" s="1">
        <v>27</v>
      </c>
    </row>
    <row r="993" spans="14:15" ht="15" x14ac:dyDescent="0.25">
      <c r="N993" s="159">
        <v>2.5462962962964999E-3</v>
      </c>
      <c r="O993" s="1">
        <v>26</v>
      </c>
    </row>
    <row r="994" spans="14:15" ht="15" x14ac:dyDescent="0.25">
      <c r="N994" s="159">
        <v>2.5474537037039101E-3</v>
      </c>
      <c r="O994" s="1">
        <v>26</v>
      </c>
    </row>
    <row r="995" spans="14:15" ht="15" x14ac:dyDescent="0.25">
      <c r="N995" s="159">
        <v>2.5486111111113199E-3</v>
      </c>
      <c r="O995" s="1">
        <v>26</v>
      </c>
    </row>
    <row r="996" spans="14:15" ht="15" x14ac:dyDescent="0.25">
      <c r="N996" s="159">
        <v>2.5497685185187201E-3</v>
      </c>
      <c r="O996" s="1">
        <v>26</v>
      </c>
    </row>
    <row r="997" spans="14:15" ht="15" x14ac:dyDescent="0.25">
      <c r="N997" s="159">
        <v>2.5509259259261299E-3</v>
      </c>
      <c r="O997" s="1">
        <v>26</v>
      </c>
    </row>
    <row r="998" spans="14:15" ht="15" x14ac:dyDescent="0.25">
      <c r="N998" s="159">
        <v>2.5520833333335402E-3</v>
      </c>
      <c r="O998" s="1">
        <v>26</v>
      </c>
    </row>
    <row r="999" spans="14:15" ht="15" x14ac:dyDescent="0.25">
      <c r="N999" s="159">
        <v>2.5532407407409499E-3</v>
      </c>
      <c r="O999" s="1">
        <v>26</v>
      </c>
    </row>
    <row r="1000" spans="14:15" ht="15" x14ac:dyDescent="0.25">
      <c r="N1000" s="159">
        <v>2.5543981481483502E-3</v>
      </c>
      <c r="O1000" s="1">
        <v>26</v>
      </c>
    </row>
    <row r="1001" spans="14:15" ht="15" x14ac:dyDescent="0.25">
      <c r="N1001" s="159">
        <v>2.55555555555576E-3</v>
      </c>
      <c r="O1001" s="1">
        <v>25</v>
      </c>
    </row>
    <row r="1002" spans="14:15" ht="15" x14ac:dyDescent="0.25">
      <c r="N1002" s="159">
        <v>2.5567129629631702E-3</v>
      </c>
      <c r="O1002" s="1">
        <v>25</v>
      </c>
    </row>
    <row r="1003" spans="14:15" ht="15" x14ac:dyDescent="0.25">
      <c r="N1003" s="159">
        <v>2.55787037037058E-3</v>
      </c>
      <c r="O1003" s="1">
        <v>25</v>
      </c>
    </row>
    <row r="1004" spans="14:15" ht="15" x14ac:dyDescent="0.25">
      <c r="N1004" s="159">
        <v>2.5590277777779798E-3</v>
      </c>
      <c r="O1004" s="1">
        <v>25</v>
      </c>
    </row>
    <row r="1005" spans="14:15" ht="15" x14ac:dyDescent="0.25">
      <c r="N1005" s="159">
        <v>2.56018518518539E-3</v>
      </c>
      <c r="O1005" s="1">
        <v>25</v>
      </c>
    </row>
    <row r="1006" spans="14:15" ht="15" x14ac:dyDescent="0.25">
      <c r="N1006" s="159">
        <v>2.5613425925927998E-3</v>
      </c>
      <c r="O1006" s="1">
        <v>25</v>
      </c>
    </row>
    <row r="1007" spans="14:15" ht="15" x14ac:dyDescent="0.25">
      <c r="N1007" s="159">
        <v>2.56250000000021E-3</v>
      </c>
      <c r="O1007" s="1">
        <v>25</v>
      </c>
    </row>
    <row r="1008" spans="14:15" ht="15" x14ac:dyDescent="0.25">
      <c r="N1008" s="159">
        <v>2.5636574074076198E-3</v>
      </c>
      <c r="O1008" s="1">
        <v>25</v>
      </c>
    </row>
    <row r="1009" spans="14:15" ht="15" x14ac:dyDescent="0.25">
      <c r="N1009" s="159">
        <v>2.56481481481502E-3</v>
      </c>
      <c r="O1009" s="1">
        <v>24</v>
      </c>
    </row>
    <row r="1010" spans="14:15" ht="15" x14ac:dyDescent="0.25">
      <c r="N1010" s="159">
        <v>2.5659722222224298E-3</v>
      </c>
      <c r="O1010" s="1">
        <v>24</v>
      </c>
    </row>
    <row r="1011" spans="14:15" ht="15" x14ac:dyDescent="0.25">
      <c r="N1011" s="159">
        <v>2.56712962962984E-3</v>
      </c>
      <c r="O1011" s="1">
        <v>24</v>
      </c>
    </row>
    <row r="1012" spans="14:15" ht="15" x14ac:dyDescent="0.25">
      <c r="N1012" s="159">
        <v>2.5682870370372498E-3</v>
      </c>
      <c r="O1012" s="1">
        <v>24</v>
      </c>
    </row>
    <row r="1013" spans="14:15" ht="15" x14ac:dyDescent="0.25">
      <c r="N1013" s="159">
        <v>2.5694444444446501E-3</v>
      </c>
      <c r="O1013" s="1">
        <v>24</v>
      </c>
    </row>
    <row r="1014" spans="14:15" ht="15" x14ac:dyDescent="0.25">
      <c r="N1014" s="159">
        <v>2.5706018518520599E-3</v>
      </c>
      <c r="O1014" s="1">
        <v>24</v>
      </c>
    </row>
    <row r="1015" spans="14:15" ht="15" x14ac:dyDescent="0.25">
      <c r="N1015" s="159">
        <v>2.5717592592594701E-3</v>
      </c>
      <c r="O1015" s="1">
        <v>24</v>
      </c>
    </row>
    <row r="1016" spans="14:15" ht="15" x14ac:dyDescent="0.25">
      <c r="N1016" s="159">
        <v>2.5729166666668799E-3</v>
      </c>
      <c r="O1016" s="1">
        <v>24</v>
      </c>
    </row>
    <row r="1017" spans="14:15" ht="15" x14ac:dyDescent="0.25">
      <c r="N1017" s="159">
        <v>2.5740740740742801E-3</v>
      </c>
      <c r="O1017" s="1">
        <v>23</v>
      </c>
    </row>
    <row r="1018" spans="14:15" ht="15" x14ac:dyDescent="0.25">
      <c r="N1018" s="159">
        <v>2.5752314814816899E-3</v>
      </c>
      <c r="O1018" s="1">
        <v>23</v>
      </c>
    </row>
    <row r="1019" spans="14:15" ht="15" x14ac:dyDescent="0.25">
      <c r="N1019" s="159">
        <v>2.5763888888891001E-3</v>
      </c>
      <c r="O1019" s="1">
        <v>23</v>
      </c>
    </row>
    <row r="1020" spans="14:15" ht="15" x14ac:dyDescent="0.25">
      <c r="N1020" s="159">
        <v>2.5775462962965099E-3</v>
      </c>
      <c r="O1020" s="1">
        <v>23</v>
      </c>
    </row>
    <row r="1021" spans="14:15" ht="15" x14ac:dyDescent="0.25">
      <c r="N1021" s="159">
        <v>2.5787037037039101E-3</v>
      </c>
      <c r="O1021" s="1">
        <v>23</v>
      </c>
    </row>
    <row r="1022" spans="14:15" ht="15" x14ac:dyDescent="0.25">
      <c r="N1022" s="159">
        <v>2.5798611111113199E-3</v>
      </c>
      <c r="O1022" s="1">
        <v>23</v>
      </c>
    </row>
    <row r="1023" spans="14:15" ht="15" x14ac:dyDescent="0.25">
      <c r="N1023" s="159">
        <v>2.5810185185187302E-3</v>
      </c>
      <c r="O1023" s="1">
        <v>23</v>
      </c>
    </row>
    <row r="1024" spans="14:15" ht="15" x14ac:dyDescent="0.25">
      <c r="N1024" s="159">
        <v>2.5821759259261399E-3</v>
      </c>
      <c r="O1024" s="1">
        <v>23</v>
      </c>
    </row>
    <row r="1025" spans="14:15" ht="15" x14ac:dyDescent="0.25">
      <c r="N1025" s="159">
        <v>2.5833333333335402E-3</v>
      </c>
      <c r="O1025" s="1">
        <v>22</v>
      </c>
    </row>
    <row r="1026" spans="14:15" ht="15" x14ac:dyDescent="0.25">
      <c r="N1026" s="159">
        <v>2.58449074074095E-3</v>
      </c>
      <c r="O1026" s="1">
        <v>22</v>
      </c>
    </row>
    <row r="1027" spans="14:15" ht="15" x14ac:dyDescent="0.25">
      <c r="N1027" s="159">
        <v>2.5856481481483602E-3</v>
      </c>
      <c r="O1027" s="1">
        <v>22</v>
      </c>
    </row>
    <row r="1028" spans="14:15" ht="15" x14ac:dyDescent="0.25">
      <c r="N1028" s="159">
        <v>2.58680555555577E-3</v>
      </c>
      <c r="O1028" s="1">
        <v>22</v>
      </c>
    </row>
    <row r="1029" spans="14:15" ht="15" x14ac:dyDescent="0.25">
      <c r="N1029" s="159">
        <v>2.5879629629631802E-3</v>
      </c>
      <c r="O1029" s="1">
        <v>22</v>
      </c>
    </row>
    <row r="1030" spans="14:15" ht="15" x14ac:dyDescent="0.25">
      <c r="N1030" s="159">
        <v>2.58912037037058E-3</v>
      </c>
      <c r="O1030" s="1">
        <v>22</v>
      </c>
    </row>
    <row r="1031" spans="14:15" ht="15" x14ac:dyDescent="0.25">
      <c r="N1031" s="159">
        <v>2.5902777777779898E-3</v>
      </c>
      <c r="O1031" s="1">
        <v>22</v>
      </c>
    </row>
    <row r="1032" spans="14:15" ht="15" x14ac:dyDescent="0.25">
      <c r="N1032" s="159">
        <v>2.5914351851854E-3</v>
      </c>
      <c r="O1032" s="1">
        <v>22</v>
      </c>
    </row>
    <row r="1033" spans="14:15" ht="15" x14ac:dyDescent="0.25">
      <c r="N1033" s="159">
        <v>2.5925925925928098E-3</v>
      </c>
      <c r="O1033" s="1">
        <v>21</v>
      </c>
    </row>
    <row r="1034" spans="14:15" ht="15" x14ac:dyDescent="0.25">
      <c r="N1034" s="159">
        <v>2.59375000000021E-3</v>
      </c>
      <c r="O1034" s="1">
        <v>21</v>
      </c>
    </row>
    <row r="1035" spans="14:15" ht="15" x14ac:dyDescent="0.25">
      <c r="N1035" s="159">
        <v>2.5949074074076198E-3</v>
      </c>
      <c r="O1035" s="1">
        <v>21</v>
      </c>
    </row>
    <row r="1036" spans="14:15" ht="15" x14ac:dyDescent="0.25">
      <c r="N1036" s="159">
        <v>2.59606481481503E-3</v>
      </c>
      <c r="O1036" s="1">
        <v>21</v>
      </c>
    </row>
    <row r="1037" spans="14:15" ht="15" x14ac:dyDescent="0.25">
      <c r="N1037" s="159">
        <v>2.5972222222224398E-3</v>
      </c>
      <c r="O1037" s="1">
        <v>21</v>
      </c>
    </row>
    <row r="1038" spans="14:15" ht="15" x14ac:dyDescent="0.25">
      <c r="N1038" s="159">
        <v>2.5983796296298401E-3</v>
      </c>
      <c r="O1038" s="1">
        <v>21</v>
      </c>
    </row>
    <row r="1039" spans="14:15" ht="15" x14ac:dyDescent="0.25">
      <c r="N1039" s="159">
        <v>2.5995370370372499E-3</v>
      </c>
      <c r="O1039" s="1">
        <v>21</v>
      </c>
    </row>
    <row r="1040" spans="14:15" ht="15" x14ac:dyDescent="0.25">
      <c r="N1040" s="159">
        <v>2.6006944444446601E-3</v>
      </c>
      <c r="O1040" s="1">
        <v>21</v>
      </c>
    </row>
    <row r="1041" spans="14:15" ht="15" x14ac:dyDescent="0.25">
      <c r="N1041" s="159">
        <v>2.6018518518520699E-3</v>
      </c>
      <c r="O1041" s="1">
        <v>20</v>
      </c>
    </row>
    <row r="1042" spans="14:15" ht="15" x14ac:dyDescent="0.25">
      <c r="N1042" s="159">
        <v>2.6030092592594701E-3</v>
      </c>
      <c r="O1042" s="1">
        <v>20</v>
      </c>
    </row>
    <row r="1043" spans="14:15" ht="15" x14ac:dyDescent="0.25">
      <c r="N1043" s="159">
        <v>2.6041666666668799E-3</v>
      </c>
      <c r="O1043" s="1">
        <v>20</v>
      </c>
    </row>
    <row r="1044" spans="14:15" ht="15" x14ac:dyDescent="0.25">
      <c r="N1044" s="159">
        <v>2.6053240740742901E-3</v>
      </c>
      <c r="O1044" s="1">
        <v>20</v>
      </c>
    </row>
    <row r="1045" spans="14:15" ht="15" x14ac:dyDescent="0.25">
      <c r="N1045" s="159">
        <v>2.6064814814816999E-3</v>
      </c>
      <c r="O1045" s="1">
        <v>20</v>
      </c>
    </row>
    <row r="1046" spans="14:15" ht="15" x14ac:dyDescent="0.25">
      <c r="N1046" s="159">
        <v>2.6076388888891001E-3</v>
      </c>
      <c r="O1046" s="1">
        <v>20</v>
      </c>
    </row>
    <row r="1047" spans="14:15" ht="15" x14ac:dyDescent="0.25">
      <c r="N1047" s="159">
        <v>2.6087962962965099E-3</v>
      </c>
      <c r="O1047" s="1">
        <v>20</v>
      </c>
    </row>
    <row r="1048" spans="14:15" ht="15" x14ac:dyDescent="0.25">
      <c r="N1048" s="159">
        <v>2.6099537037039201E-3</v>
      </c>
      <c r="O1048" s="1">
        <v>20</v>
      </c>
    </row>
    <row r="1049" spans="14:15" ht="15" x14ac:dyDescent="0.25">
      <c r="N1049" s="159">
        <v>2.6111111111113299E-3</v>
      </c>
      <c r="O1049" s="1">
        <v>19</v>
      </c>
    </row>
    <row r="1050" spans="14:15" ht="15" x14ac:dyDescent="0.25">
      <c r="N1050" s="159">
        <v>2.6122685185187402E-3</v>
      </c>
      <c r="O1050" s="1">
        <v>19</v>
      </c>
    </row>
    <row r="1051" spans="14:15" ht="15" x14ac:dyDescent="0.25">
      <c r="N1051" s="159">
        <v>2.61342592592614E-3</v>
      </c>
      <c r="O1051" s="1">
        <v>19</v>
      </c>
    </row>
    <row r="1052" spans="14:15" ht="15" x14ac:dyDescent="0.25">
      <c r="N1052" s="159">
        <v>2.6145833333335502E-3</v>
      </c>
      <c r="O1052" s="1">
        <v>19</v>
      </c>
    </row>
    <row r="1053" spans="14:15" ht="15" x14ac:dyDescent="0.25">
      <c r="N1053" s="159">
        <v>2.61574074074096E-3</v>
      </c>
      <c r="O1053" s="1">
        <v>19</v>
      </c>
    </row>
    <row r="1054" spans="14:15" ht="15" x14ac:dyDescent="0.25">
      <c r="N1054" s="159">
        <v>2.6168981481483702E-3</v>
      </c>
      <c r="O1054" s="1">
        <v>19</v>
      </c>
    </row>
    <row r="1055" spans="14:15" ht="15" x14ac:dyDescent="0.25">
      <c r="N1055" s="159">
        <v>2.61805555555577E-3</v>
      </c>
      <c r="O1055" s="1">
        <v>19</v>
      </c>
    </row>
    <row r="1056" spans="14:15" ht="15" x14ac:dyDescent="0.25">
      <c r="N1056" s="159">
        <v>2.6192129629631798E-3</v>
      </c>
      <c r="O1056" s="1">
        <v>19</v>
      </c>
    </row>
    <row r="1057" spans="14:15" ht="15" x14ac:dyDescent="0.25">
      <c r="N1057" s="159">
        <v>2.62037037037059E-3</v>
      </c>
      <c r="O1057" s="1">
        <v>18</v>
      </c>
    </row>
    <row r="1058" spans="14:15" ht="15" x14ac:dyDescent="0.25">
      <c r="N1058" s="159">
        <v>2.6215277777779998E-3</v>
      </c>
      <c r="O1058" s="1">
        <v>18</v>
      </c>
    </row>
    <row r="1059" spans="14:15" ht="15" x14ac:dyDescent="0.25">
      <c r="N1059" s="159">
        <v>2.6226851851854E-3</v>
      </c>
      <c r="O1059" s="1">
        <v>18</v>
      </c>
    </row>
    <row r="1060" spans="14:15" ht="15" x14ac:dyDescent="0.25">
      <c r="N1060" s="159">
        <v>2.6238425925928098E-3</v>
      </c>
      <c r="O1060" s="1">
        <v>18</v>
      </c>
    </row>
    <row r="1061" spans="14:15" ht="15" x14ac:dyDescent="0.25">
      <c r="N1061" s="159">
        <v>2.62500000000022E-3</v>
      </c>
      <c r="O1061" s="1">
        <v>18</v>
      </c>
    </row>
    <row r="1062" spans="14:15" ht="15" x14ac:dyDescent="0.25">
      <c r="N1062" s="159">
        <v>2.6261574074076298E-3</v>
      </c>
      <c r="O1062" s="1">
        <v>18</v>
      </c>
    </row>
    <row r="1063" spans="14:15" ht="15" x14ac:dyDescent="0.25">
      <c r="N1063" s="159">
        <v>2.6273148148150301E-3</v>
      </c>
      <c r="O1063" s="1">
        <v>18</v>
      </c>
    </row>
    <row r="1064" spans="14:15" ht="15" x14ac:dyDescent="0.25">
      <c r="N1064" s="159">
        <v>2.6284722222224399E-3</v>
      </c>
      <c r="O1064" s="1">
        <v>18</v>
      </c>
    </row>
    <row r="1065" spans="14:15" ht="15" x14ac:dyDescent="0.25">
      <c r="N1065" s="159">
        <v>2.6296296296298501E-3</v>
      </c>
      <c r="O1065" s="1">
        <v>17</v>
      </c>
    </row>
    <row r="1066" spans="14:15" ht="15" x14ac:dyDescent="0.25">
      <c r="N1066" s="159">
        <v>2.6307870370372599E-3</v>
      </c>
      <c r="O1066" s="1">
        <v>17</v>
      </c>
    </row>
    <row r="1067" spans="14:15" ht="15" x14ac:dyDescent="0.25">
      <c r="N1067" s="159">
        <v>2.6319444444446601E-3</v>
      </c>
      <c r="O1067" s="1">
        <v>17</v>
      </c>
    </row>
    <row r="1068" spans="14:15" ht="15" x14ac:dyDescent="0.25">
      <c r="N1068" s="159">
        <v>2.6331018518520699E-3</v>
      </c>
      <c r="O1068" s="1">
        <v>17</v>
      </c>
    </row>
    <row r="1069" spans="14:15" ht="15" x14ac:dyDescent="0.25">
      <c r="N1069" s="159">
        <v>2.6342592592594801E-3</v>
      </c>
      <c r="O1069" s="1">
        <v>17</v>
      </c>
    </row>
    <row r="1070" spans="14:15" ht="15" x14ac:dyDescent="0.25">
      <c r="N1070" s="159">
        <v>2.6354166666668899E-3</v>
      </c>
      <c r="O1070" s="1">
        <v>17</v>
      </c>
    </row>
    <row r="1071" spans="14:15" ht="15" x14ac:dyDescent="0.25">
      <c r="N1071" s="159">
        <v>2.6365740740743001E-3</v>
      </c>
      <c r="O1071" s="1">
        <v>17</v>
      </c>
    </row>
    <row r="1072" spans="14:15" ht="15" x14ac:dyDescent="0.25">
      <c r="N1072" s="159">
        <v>2.6377314814816999E-3</v>
      </c>
      <c r="O1072" s="1">
        <v>17</v>
      </c>
    </row>
    <row r="1073" spans="14:15" ht="15" x14ac:dyDescent="0.25">
      <c r="N1073" s="159">
        <v>2.6388888888891101E-3</v>
      </c>
      <c r="O1073" s="1">
        <v>16</v>
      </c>
    </row>
    <row r="1074" spans="14:15" ht="15" x14ac:dyDescent="0.25">
      <c r="N1074" s="159">
        <v>2.6400462962965199E-3</v>
      </c>
      <c r="O1074" s="1">
        <v>16</v>
      </c>
    </row>
    <row r="1075" spans="14:15" ht="15" x14ac:dyDescent="0.25">
      <c r="N1075" s="159">
        <v>2.6412037037039302E-3</v>
      </c>
      <c r="O1075" s="1">
        <v>16</v>
      </c>
    </row>
    <row r="1076" spans="14:15" ht="15" x14ac:dyDescent="0.25">
      <c r="N1076" s="159">
        <v>2.64236111111133E-3</v>
      </c>
      <c r="O1076" s="1">
        <v>16</v>
      </c>
    </row>
    <row r="1077" spans="14:15" ht="15" x14ac:dyDescent="0.25">
      <c r="N1077" s="159">
        <v>2.6435185185187402E-3</v>
      </c>
      <c r="O1077" s="1">
        <v>16</v>
      </c>
    </row>
    <row r="1078" spans="14:15" ht="15" x14ac:dyDescent="0.25">
      <c r="N1078" s="159">
        <v>2.64467592592615E-3</v>
      </c>
      <c r="O1078" s="1">
        <v>16</v>
      </c>
    </row>
    <row r="1079" spans="14:15" ht="15" x14ac:dyDescent="0.25">
      <c r="N1079" s="159">
        <v>2.6458333333335602E-3</v>
      </c>
      <c r="O1079" s="1">
        <v>16</v>
      </c>
    </row>
    <row r="1080" spans="14:15" ht="15" x14ac:dyDescent="0.25">
      <c r="N1080" s="159">
        <v>2.64699074074096E-3</v>
      </c>
      <c r="O1080" s="1">
        <v>16</v>
      </c>
    </row>
    <row r="1081" spans="14:15" ht="15" x14ac:dyDescent="0.25">
      <c r="N1081" s="159">
        <v>2.6481481481483702E-3</v>
      </c>
      <c r="O1081" s="1">
        <v>15</v>
      </c>
    </row>
    <row r="1082" spans="14:15" ht="15" x14ac:dyDescent="0.25">
      <c r="N1082" s="159">
        <v>2.64930555555578E-3</v>
      </c>
      <c r="O1082" s="1">
        <v>15</v>
      </c>
    </row>
    <row r="1083" spans="14:15" ht="15" x14ac:dyDescent="0.25">
      <c r="N1083" s="159">
        <v>2.6504629629631898E-3</v>
      </c>
      <c r="O1083" s="1">
        <v>15</v>
      </c>
    </row>
    <row r="1084" spans="14:15" ht="15" x14ac:dyDescent="0.25">
      <c r="N1084" s="159">
        <v>2.65162037037059E-3</v>
      </c>
      <c r="O1084" s="1">
        <v>15</v>
      </c>
    </row>
    <row r="1085" spans="14:15" ht="15" x14ac:dyDescent="0.25">
      <c r="N1085" s="159">
        <v>2.6527777777779998E-3</v>
      </c>
      <c r="O1085" s="1">
        <v>15</v>
      </c>
    </row>
    <row r="1086" spans="14:15" ht="15" x14ac:dyDescent="0.25">
      <c r="N1086" s="159">
        <v>2.65393518518541E-3</v>
      </c>
      <c r="O1086" s="1">
        <v>15</v>
      </c>
    </row>
    <row r="1087" spans="14:15" ht="15" x14ac:dyDescent="0.25">
      <c r="N1087" s="159">
        <v>2.6550925925928198E-3</v>
      </c>
      <c r="O1087" s="1">
        <v>15</v>
      </c>
    </row>
    <row r="1088" spans="14:15" ht="15" x14ac:dyDescent="0.25">
      <c r="N1088" s="159">
        <v>2.6562500000002201E-3</v>
      </c>
      <c r="O1088" s="1">
        <v>15</v>
      </c>
    </row>
    <row r="1089" spans="14:15" ht="15" x14ac:dyDescent="0.25">
      <c r="N1089" s="159">
        <v>2.6574074074076299E-3</v>
      </c>
      <c r="O1089" s="1">
        <v>14</v>
      </c>
    </row>
    <row r="1090" spans="14:15" ht="15" x14ac:dyDescent="0.25">
      <c r="N1090" s="159">
        <v>2.6585648148150401E-3</v>
      </c>
      <c r="O1090" s="1">
        <v>14</v>
      </c>
    </row>
    <row r="1091" spans="14:15" ht="15" x14ac:dyDescent="0.25">
      <c r="N1091" s="159">
        <v>2.6597222222224499E-3</v>
      </c>
      <c r="O1091" s="1">
        <v>14</v>
      </c>
    </row>
    <row r="1092" spans="14:15" ht="15" x14ac:dyDescent="0.25">
      <c r="N1092" s="159">
        <v>2.6608796296298601E-3</v>
      </c>
      <c r="O1092" s="1">
        <v>14</v>
      </c>
    </row>
    <row r="1093" spans="14:15" ht="15" x14ac:dyDescent="0.25">
      <c r="N1093" s="159">
        <v>2.6620370370372599E-3</v>
      </c>
      <c r="O1093" s="1">
        <v>14</v>
      </c>
    </row>
    <row r="1094" spans="14:15" ht="15" x14ac:dyDescent="0.25">
      <c r="N1094" s="159">
        <v>2.6631944444446701E-3</v>
      </c>
      <c r="O1094" s="1">
        <v>14</v>
      </c>
    </row>
    <row r="1095" spans="14:15" ht="15" x14ac:dyDescent="0.25">
      <c r="N1095" s="159">
        <v>2.6643518518520799E-3</v>
      </c>
      <c r="O1095" s="1">
        <v>14</v>
      </c>
    </row>
    <row r="1096" spans="14:15" ht="15" x14ac:dyDescent="0.25">
      <c r="N1096" s="159">
        <v>2.6655092592594901E-3</v>
      </c>
      <c r="O1096" s="1">
        <v>14</v>
      </c>
    </row>
    <row r="1097" spans="14:15" ht="15" x14ac:dyDescent="0.25">
      <c r="N1097" s="159">
        <v>2.6666666666668899E-3</v>
      </c>
      <c r="O1097" s="1">
        <v>13</v>
      </c>
    </row>
    <row r="1098" spans="14:15" ht="15" x14ac:dyDescent="0.25">
      <c r="N1098" s="159">
        <v>2.6678240740743001E-3</v>
      </c>
      <c r="O1098" s="1">
        <v>13</v>
      </c>
    </row>
    <row r="1099" spans="14:15" ht="15" x14ac:dyDescent="0.25">
      <c r="N1099" s="159">
        <v>2.6689814814817099E-3</v>
      </c>
      <c r="O1099" s="1">
        <v>13</v>
      </c>
    </row>
    <row r="1100" spans="14:15" ht="15" x14ac:dyDescent="0.25">
      <c r="N1100" s="159">
        <v>2.6701388888891201E-3</v>
      </c>
      <c r="O1100" s="1">
        <v>13</v>
      </c>
    </row>
    <row r="1101" spans="14:15" ht="15" x14ac:dyDescent="0.25">
      <c r="N1101" s="159">
        <v>2.67129629629652E-3</v>
      </c>
      <c r="O1101" s="1">
        <v>13</v>
      </c>
    </row>
    <row r="1102" spans="14:15" ht="15" x14ac:dyDescent="0.25">
      <c r="N1102" s="159">
        <v>2.6724537037039302E-3</v>
      </c>
      <c r="O1102" s="1">
        <v>13</v>
      </c>
    </row>
    <row r="1103" spans="14:15" ht="15" x14ac:dyDescent="0.25">
      <c r="N1103" s="159">
        <v>2.67361111111134E-3</v>
      </c>
      <c r="O1103" s="1">
        <v>13</v>
      </c>
    </row>
    <row r="1104" spans="14:15" ht="15" x14ac:dyDescent="0.25">
      <c r="N1104" s="159">
        <v>2.6747685185187502E-3</v>
      </c>
      <c r="O1104" s="1">
        <v>13</v>
      </c>
    </row>
    <row r="1105" spans="14:15" ht="15" x14ac:dyDescent="0.25">
      <c r="N1105" s="159">
        <v>2.67592592592615E-3</v>
      </c>
      <c r="O1105" s="1">
        <v>12</v>
      </c>
    </row>
    <row r="1106" spans="14:15" ht="15" x14ac:dyDescent="0.25">
      <c r="N1106" s="159">
        <v>2.6770833333335602E-3</v>
      </c>
      <c r="O1106" s="1">
        <v>12</v>
      </c>
    </row>
    <row r="1107" spans="14:15" ht="15" x14ac:dyDescent="0.25">
      <c r="N1107" s="159">
        <v>2.67824074074097E-3</v>
      </c>
      <c r="O1107" s="1">
        <v>12</v>
      </c>
    </row>
    <row r="1108" spans="14:15" ht="15" x14ac:dyDescent="0.25">
      <c r="N1108" s="159">
        <v>2.6793981481483798E-3</v>
      </c>
      <c r="O1108" s="1">
        <v>12</v>
      </c>
    </row>
    <row r="1109" spans="14:15" ht="15" x14ac:dyDescent="0.25">
      <c r="N1109" s="159">
        <v>2.68055555555578E-3</v>
      </c>
      <c r="O1109" s="1">
        <v>12</v>
      </c>
    </row>
    <row r="1110" spans="14:15" ht="15" x14ac:dyDescent="0.25">
      <c r="N1110" s="159">
        <v>2.6817129629631898E-3</v>
      </c>
      <c r="O1110" s="1">
        <v>12</v>
      </c>
    </row>
    <row r="1111" spans="14:15" ht="15" x14ac:dyDescent="0.25">
      <c r="N1111" s="159">
        <v>2.6828703703706E-3</v>
      </c>
      <c r="O1111" s="1">
        <v>12</v>
      </c>
    </row>
    <row r="1112" spans="14:15" ht="15" x14ac:dyDescent="0.25">
      <c r="N1112" s="159">
        <v>2.6840277777780098E-3</v>
      </c>
      <c r="O1112" s="1">
        <v>12</v>
      </c>
    </row>
    <row r="1113" spans="14:15" ht="15" x14ac:dyDescent="0.25">
      <c r="N1113" s="159">
        <v>2.68518518518542E-3</v>
      </c>
      <c r="O1113" s="1">
        <v>11</v>
      </c>
    </row>
    <row r="1114" spans="14:15" ht="15" x14ac:dyDescent="0.25">
      <c r="N1114" s="159">
        <v>2.6863425925928199E-3</v>
      </c>
      <c r="O1114" s="1">
        <v>11</v>
      </c>
    </row>
    <row r="1115" spans="14:15" ht="15" x14ac:dyDescent="0.25">
      <c r="N1115" s="159">
        <v>2.6875000000002301E-3</v>
      </c>
      <c r="O1115" s="1">
        <v>11</v>
      </c>
    </row>
    <row r="1116" spans="14:15" ht="15" x14ac:dyDescent="0.25">
      <c r="N1116" s="159">
        <v>2.6886574074076399E-3</v>
      </c>
      <c r="O1116" s="1">
        <v>11</v>
      </c>
    </row>
    <row r="1117" spans="14:15" ht="15" x14ac:dyDescent="0.25">
      <c r="N1117" s="159">
        <v>2.6898148148150501E-3</v>
      </c>
      <c r="O1117" s="1">
        <v>11</v>
      </c>
    </row>
    <row r="1118" spans="14:15" ht="15" x14ac:dyDescent="0.25">
      <c r="N1118" s="159">
        <v>2.6909722222224499E-3</v>
      </c>
      <c r="O1118" s="1">
        <v>11</v>
      </c>
    </row>
    <row r="1119" spans="14:15" ht="15" x14ac:dyDescent="0.25">
      <c r="N1119" s="159">
        <v>2.6921296296298601E-3</v>
      </c>
      <c r="O1119" s="1">
        <v>11</v>
      </c>
    </row>
    <row r="1120" spans="14:15" ht="15" x14ac:dyDescent="0.25">
      <c r="N1120" s="159">
        <v>2.6932870370372699E-3</v>
      </c>
      <c r="O1120" s="1">
        <v>11</v>
      </c>
    </row>
    <row r="1121" spans="14:15" ht="15" x14ac:dyDescent="0.25">
      <c r="N1121" s="159">
        <v>2.6944444444446801E-3</v>
      </c>
      <c r="O1121" s="1">
        <v>10</v>
      </c>
    </row>
    <row r="1122" spans="14:15" ht="15" x14ac:dyDescent="0.25">
      <c r="N1122" s="159">
        <v>2.6956018518520799E-3</v>
      </c>
      <c r="O1122" s="1">
        <v>10</v>
      </c>
    </row>
    <row r="1123" spans="14:15" ht="15" x14ac:dyDescent="0.25">
      <c r="N1123" s="159">
        <v>2.6967592592594901E-3</v>
      </c>
      <c r="O1123" s="1">
        <v>10</v>
      </c>
    </row>
    <row r="1124" spans="14:15" ht="15" x14ac:dyDescent="0.25">
      <c r="N1124" s="159">
        <v>2.6979166666668999E-3</v>
      </c>
      <c r="O1124" s="1">
        <v>10</v>
      </c>
    </row>
    <row r="1125" spans="14:15" ht="15" x14ac:dyDescent="0.25">
      <c r="N1125" s="159">
        <v>2.6990740740743101E-3</v>
      </c>
      <c r="O1125" s="1">
        <v>10</v>
      </c>
    </row>
    <row r="1126" spans="14:15" ht="15" x14ac:dyDescent="0.25">
      <c r="N1126" s="159">
        <v>2.70023148148171E-3</v>
      </c>
      <c r="O1126" s="1">
        <v>10</v>
      </c>
    </row>
    <row r="1127" spans="14:15" ht="15" x14ac:dyDescent="0.25">
      <c r="N1127" s="159">
        <v>2.7013888888891202E-3</v>
      </c>
      <c r="O1127" s="1">
        <v>10</v>
      </c>
    </row>
    <row r="1128" spans="14:15" ht="15" x14ac:dyDescent="0.25">
      <c r="N1128" s="159">
        <v>2.70254629629653E-3</v>
      </c>
      <c r="O1128" s="1">
        <v>10</v>
      </c>
    </row>
    <row r="1129" spans="14:15" ht="15" x14ac:dyDescent="0.25">
      <c r="N1129" s="159">
        <v>2.7037037037039402E-3</v>
      </c>
      <c r="O1129" s="1">
        <v>9</v>
      </c>
    </row>
    <row r="1130" spans="14:15" ht="15" x14ac:dyDescent="0.25">
      <c r="N1130" s="159">
        <v>2.70486111111134E-3</v>
      </c>
      <c r="O1130" s="1">
        <v>9</v>
      </c>
    </row>
    <row r="1131" spans="14:15" ht="15" x14ac:dyDescent="0.25">
      <c r="N1131" s="159">
        <v>2.7060185185187502E-3</v>
      </c>
      <c r="O1131" s="1">
        <v>9</v>
      </c>
    </row>
    <row r="1132" spans="14:15" ht="15" x14ac:dyDescent="0.25">
      <c r="N1132" s="159">
        <v>2.70717592592616E-3</v>
      </c>
      <c r="O1132" s="1">
        <v>9</v>
      </c>
    </row>
    <row r="1133" spans="14:15" ht="15" x14ac:dyDescent="0.25">
      <c r="N1133" s="159">
        <v>2.7083333333335702E-3</v>
      </c>
      <c r="O1133" s="1">
        <v>9</v>
      </c>
    </row>
    <row r="1134" spans="14:15" ht="15" x14ac:dyDescent="0.25">
      <c r="N1134" s="159">
        <v>2.70949074074098E-3</v>
      </c>
      <c r="O1134" s="1">
        <v>9</v>
      </c>
    </row>
    <row r="1135" spans="14:15" ht="15" x14ac:dyDescent="0.25">
      <c r="N1135" s="159">
        <v>2.7106481481483798E-3</v>
      </c>
      <c r="O1135" s="1">
        <v>9</v>
      </c>
    </row>
    <row r="1136" spans="14:15" ht="15" x14ac:dyDescent="0.25">
      <c r="N1136" s="159">
        <v>2.71180555555579E-3</v>
      </c>
      <c r="O1136" s="1">
        <v>9</v>
      </c>
    </row>
    <row r="1137" spans="14:15" ht="15" x14ac:dyDescent="0.25">
      <c r="N1137" s="159">
        <v>2.7129629629631998E-3</v>
      </c>
      <c r="O1137" s="1">
        <v>8</v>
      </c>
    </row>
    <row r="1138" spans="14:15" ht="15" x14ac:dyDescent="0.25">
      <c r="N1138" s="159">
        <v>2.71412037037061E-3</v>
      </c>
      <c r="O1138" s="1">
        <v>8</v>
      </c>
    </row>
    <row r="1139" spans="14:15" ht="15" x14ac:dyDescent="0.25">
      <c r="N1139" s="159">
        <v>2.7152777777780098E-3</v>
      </c>
      <c r="O1139" s="1">
        <v>8</v>
      </c>
    </row>
    <row r="1140" spans="14:15" ht="15" x14ac:dyDescent="0.25">
      <c r="N1140" s="159">
        <v>2.7164351851854201E-3</v>
      </c>
      <c r="O1140" s="1">
        <v>8</v>
      </c>
    </row>
    <row r="1141" spans="14:15" ht="15" x14ac:dyDescent="0.25">
      <c r="N1141" s="159">
        <v>2.7175925925928299E-3</v>
      </c>
      <c r="O1141" s="1">
        <v>8</v>
      </c>
    </row>
    <row r="1142" spans="14:15" ht="15" x14ac:dyDescent="0.25">
      <c r="N1142" s="159">
        <v>2.7187500000002401E-3</v>
      </c>
      <c r="O1142" s="1">
        <v>8</v>
      </c>
    </row>
    <row r="1143" spans="14:15" ht="15" x14ac:dyDescent="0.25">
      <c r="N1143" s="159">
        <v>2.7199074074076399E-3</v>
      </c>
      <c r="O1143" s="1">
        <v>8</v>
      </c>
    </row>
    <row r="1144" spans="14:15" ht="15" x14ac:dyDescent="0.25">
      <c r="N1144" s="159">
        <v>2.7210648148150501E-3</v>
      </c>
      <c r="O1144" s="1">
        <v>8</v>
      </c>
    </row>
    <row r="1145" spans="14:15" ht="15" x14ac:dyDescent="0.25">
      <c r="N1145" s="159">
        <v>2.7222222222224599E-3</v>
      </c>
      <c r="O1145" s="1">
        <v>7</v>
      </c>
    </row>
    <row r="1146" spans="14:15" ht="15" x14ac:dyDescent="0.25">
      <c r="N1146" s="159">
        <v>2.7233796296298701E-3</v>
      </c>
      <c r="O1146" s="1">
        <v>7</v>
      </c>
    </row>
    <row r="1147" spans="14:15" ht="15" x14ac:dyDescent="0.25">
      <c r="N1147" s="159">
        <v>2.7245370370372699E-3</v>
      </c>
      <c r="O1147" s="1">
        <v>7</v>
      </c>
    </row>
    <row r="1148" spans="14:15" ht="15" x14ac:dyDescent="0.25">
      <c r="N1148" s="159">
        <v>2.7256944444446801E-3</v>
      </c>
      <c r="O1148" s="1">
        <v>7</v>
      </c>
    </row>
    <row r="1149" spans="14:15" ht="15" x14ac:dyDescent="0.25">
      <c r="N1149" s="159">
        <v>2.7268518518520899E-3</v>
      </c>
      <c r="O1149" s="1">
        <v>7</v>
      </c>
    </row>
    <row r="1150" spans="14:15" ht="15" x14ac:dyDescent="0.25">
      <c r="N1150" s="159">
        <v>2.7280092592595001E-3</v>
      </c>
      <c r="O1150" s="1">
        <v>7</v>
      </c>
    </row>
    <row r="1151" spans="14:15" ht="15" x14ac:dyDescent="0.25">
      <c r="N1151" s="159">
        <v>2.7291666666669E-3</v>
      </c>
      <c r="O1151" s="1">
        <v>7</v>
      </c>
    </row>
    <row r="1152" spans="14:15" ht="15" x14ac:dyDescent="0.25">
      <c r="N1152" s="159">
        <v>2.7303240740743102E-3</v>
      </c>
      <c r="O1152" s="1">
        <v>7</v>
      </c>
    </row>
    <row r="1153" spans="14:15" ht="15" x14ac:dyDescent="0.25">
      <c r="N1153" s="159">
        <v>2.73148148148172E-3</v>
      </c>
      <c r="O1153" s="1">
        <v>6</v>
      </c>
    </row>
    <row r="1154" spans="14:15" ht="15" x14ac:dyDescent="0.25">
      <c r="N1154" s="159">
        <v>2.7326388888891302E-3</v>
      </c>
      <c r="O1154" s="1">
        <v>6</v>
      </c>
    </row>
    <row r="1155" spans="14:15" ht="15" x14ac:dyDescent="0.25">
      <c r="N1155" s="159">
        <v>2.73379629629654E-3</v>
      </c>
      <c r="O1155" s="1">
        <v>6</v>
      </c>
    </row>
    <row r="1156" spans="14:15" ht="15" x14ac:dyDescent="0.25">
      <c r="N1156" s="159">
        <v>2.7349537037039402E-3</v>
      </c>
      <c r="O1156" s="1">
        <v>6</v>
      </c>
    </row>
    <row r="1157" spans="14:15" ht="15" x14ac:dyDescent="0.25">
      <c r="N1157" s="159">
        <v>2.73611111111135E-3</v>
      </c>
      <c r="O1157" s="1">
        <v>6</v>
      </c>
    </row>
    <row r="1158" spans="14:15" ht="15" x14ac:dyDescent="0.25">
      <c r="N1158" s="159">
        <v>2.7372685185187602E-3</v>
      </c>
      <c r="O1158" s="1">
        <v>6</v>
      </c>
    </row>
    <row r="1159" spans="14:15" ht="15" x14ac:dyDescent="0.25">
      <c r="N1159" s="159">
        <v>2.73842592592617E-3</v>
      </c>
      <c r="O1159" s="1">
        <v>6</v>
      </c>
    </row>
    <row r="1160" spans="14:15" ht="15" x14ac:dyDescent="0.25">
      <c r="N1160" s="159">
        <v>2.7395833333335698E-3</v>
      </c>
      <c r="O1160" s="1">
        <v>6</v>
      </c>
    </row>
    <row r="1161" spans="14:15" ht="15" x14ac:dyDescent="0.25">
      <c r="N1161" s="159">
        <v>2.74074074074098E-3</v>
      </c>
      <c r="O1161" s="1">
        <v>5</v>
      </c>
    </row>
    <row r="1162" spans="14:15" ht="15" x14ac:dyDescent="0.25">
      <c r="N1162" s="159">
        <v>2.7418981481483898E-3</v>
      </c>
      <c r="O1162" s="1">
        <v>5</v>
      </c>
    </row>
    <row r="1163" spans="14:15" ht="15" x14ac:dyDescent="0.25">
      <c r="N1163" s="159">
        <v>2.7430555555558E-3</v>
      </c>
      <c r="O1163" s="1">
        <v>5</v>
      </c>
    </row>
    <row r="1164" spans="14:15" ht="15" x14ac:dyDescent="0.25">
      <c r="N1164" s="159">
        <v>2.7442129629631998E-3</v>
      </c>
      <c r="O1164" s="1">
        <v>5</v>
      </c>
    </row>
    <row r="1165" spans="14:15" ht="15" x14ac:dyDescent="0.25">
      <c r="N1165" s="159">
        <v>2.7453703703706101E-3</v>
      </c>
      <c r="O1165" s="1">
        <v>5</v>
      </c>
    </row>
    <row r="1166" spans="14:15" ht="15" x14ac:dyDescent="0.25">
      <c r="N1166" s="159">
        <v>2.7465277777780198E-3</v>
      </c>
      <c r="O1166" s="1">
        <v>5</v>
      </c>
    </row>
    <row r="1167" spans="14:15" ht="15" x14ac:dyDescent="0.25">
      <c r="N1167" s="159">
        <v>2.7476851851854301E-3</v>
      </c>
      <c r="O1167" s="1">
        <v>5</v>
      </c>
    </row>
    <row r="1168" spans="14:15" ht="15" x14ac:dyDescent="0.25">
      <c r="N1168" s="159">
        <v>2.7488425925928299E-3</v>
      </c>
      <c r="O1168" s="1">
        <v>5</v>
      </c>
    </row>
    <row r="1169" spans="14:15" ht="15" x14ac:dyDescent="0.25">
      <c r="N1169" s="159">
        <v>2.7500000000002401E-3</v>
      </c>
      <c r="O1169" s="1">
        <v>4</v>
      </c>
    </row>
    <row r="1170" spans="14:15" ht="15" x14ac:dyDescent="0.25">
      <c r="N1170" s="159">
        <v>2.7511574074076499E-3</v>
      </c>
      <c r="O1170" s="1">
        <v>4</v>
      </c>
    </row>
    <row r="1171" spans="14:15" ht="15" x14ac:dyDescent="0.25">
      <c r="N1171" s="159">
        <v>2.7523148148150601E-3</v>
      </c>
      <c r="O1171" s="1">
        <v>4</v>
      </c>
    </row>
    <row r="1172" spans="14:15" ht="15" x14ac:dyDescent="0.25">
      <c r="N1172" s="159">
        <v>2.7534722222224599E-3</v>
      </c>
      <c r="O1172" s="1">
        <v>4</v>
      </c>
    </row>
    <row r="1173" spans="14:15" ht="15" x14ac:dyDescent="0.25">
      <c r="N1173" s="159">
        <v>2.7546296296298701E-3</v>
      </c>
      <c r="O1173" s="1">
        <v>4</v>
      </c>
    </row>
    <row r="1174" spans="14:15" ht="15" x14ac:dyDescent="0.25">
      <c r="N1174" s="159">
        <v>2.7557870370372799E-3</v>
      </c>
      <c r="O1174" s="1">
        <v>4</v>
      </c>
    </row>
    <row r="1175" spans="14:15" ht="15" x14ac:dyDescent="0.25">
      <c r="N1175" s="159">
        <v>2.7569444444446901E-3</v>
      </c>
      <c r="O1175" s="1">
        <v>4</v>
      </c>
    </row>
    <row r="1176" spans="14:15" ht="15" x14ac:dyDescent="0.25">
      <c r="N1176" s="159">
        <v>2.7581018518520999E-3</v>
      </c>
      <c r="O1176" s="1">
        <v>4</v>
      </c>
    </row>
    <row r="1177" spans="14:15" ht="15" x14ac:dyDescent="0.25">
      <c r="N1177" s="159">
        <v>2.7592592592592595E-3</v>
      </c>
      <c r="O1177" s="1">
        <v>3</v>
      </c>
    </row>
    <row r="1178" spans="14:15" ht="15" x14ac:dyDescent="0.25">
      <c r="N1178" s="159">
        <v>2.76041666666691E-3</v>
      </c>
      <c r="O1178" s="1">
        <v>3</v>
      </c>
    </row>
    <row r="1179" spans="14:15" ht="15" x14ac:dyDescent="0.25">
      <c r="N1179" s="159">
        <v>2.7615740740743202E-3</v>
      </c>
      <c r="O1179" s="1">
        <v>3</v>
      </c>
    </row>
    <row r="1180" spans="14:15" ht="15" x14ac:dyDescent="0.25">
      <c r="N1180" s="159">
        <v>2.76273148148173E-3</v>
      </c>
      <c r="O1180" s="1">
        <v>3</v>
      </c>
    </row>
    <row r="1181" spans="14:15" ht="15" x14ac:dyDescent="0.25">
      <c r="N1181" s="159">
        <v>2.7638888888891302E-3</v>
      </c>
      <c r="O1181" s="1">
        <v>3</v>
      </c>
    </row>
    <row r="1182" spans="14:15" ht="15" x14ac:dyDescent="0.25">
      <c r="N1182" s="159">
        <v>2.76504629629654E-3</v>
      </c>
      <c r="O1182" s="1">
        <v>3</v>
      </c>
    </row>
    <row r="1183" spans="14:15" ht="15" x14ac:dyDescent="0.25">
      <c r="N1183" s="159">
        <v>2.7662037037039502E-3</v>
      </c>
      <c r="O1183" s="1">
        <v>3</v>
      </c>
    </row>
    <row r="1184" spans="14:15" ht="15" x14ac:dyDescent="0.25">
      <c r="N1184" s="159">
        <v>2.76736111111136E-3</v>
      </c>
      <c r="O1184" s="1">
        <v>3</v>
      </c>
    </row>
    <row r="1185" spans="14:15" ht="15" x14ac:dyDescent="0.25">
      <c r="N1185" s="159">
        <v>2.7685185185187598E-3</v>
      </c>
      <c r="O1185" s="1">
        <v>2</v>
      </c>
    </row>
    <row r="1186" spans="14:15" ht="15" x14ac:dyDescent="0.25">
      <c r="N1186" s="159">
        <v>2.76967592592617E-3</v>
      </c>
      <c r="O1186" s="1">
        <v>2</v>
      </c>
    </row>
    <row r="1187" spans="14:15" ht="15" x14ac:dyDescent="0.25">
      <c r="N1187" s="159">
        <v>2.7708333333335798E-3</v>
      </c>
      <c r="O1187" s="1">
        <v>2</v>
      </c>
    </row>
    <row r="1188" spans="14:15" ht="15" x14ac:dyDescent="0.25">
      <c r="N1188" s="159">
        <v>2.77199074074099E-3</v>
      </c>
      <c r="O1188" s="1">
        <v>2</v>
      </c>
    </row>
    <row r="1189" spans="14:15" ht="15" x14ac:dyDescent="0.25">
      <c r="N1189" s="159">
        <v>2.7731481481483898E-3</v>
      </c>
      <c r="O1189" s="1">
        <v>2</v>
      </c>
    </row>
    <row r="1190" spans="14:15" ht="15" x14ac:dyDescent="0.25">
      <c r="N1190" s="159">
        <v>2.7743055555558001E-3</v>
      </c>
      <c r="O1190" s="1">
        <v>2</v>
      </c>
    </row>
    <row r="1191" spans="14:15" ht="15" x14ac:dyDescent="0.25">
      <c r="N1191" s="159">
        <v>2.7754629629632098E-3</v>
      </c>
      <c r="O1191" s="1">
        <v>2</v>
      </c>
    </row>
    <row r="1192" spans="14:15" ht="15" x14ac:dyDescent="0.25">
      <c r="N1192" s="159">
        <v>2.7766203703706201E-3</v>
      </c>
      <c r="O1192" s="1">
        <v>2</v>
      </c>
    </row>
    <row r="1193" spans="14:15" ht="15" x14ac:dyDescent="0.25">
      <c r="N1193" s="159">
        <v>2.7777777777780199E-3</v>
      </c>
      <c r="O1193" s="1">
        <v>1</v>
      </c>
    </row>
  </sheetData>
  <autoFilter ref="AC2:AD2">
    <sortState ref="AC3:AD773">
      <sortCondition descending="1" ref="AD2"/>
    </sortState>
  </autoFilter>
  <sortState ref="C4:C152">
    <sortCondition ref="C3"/>
  </sortState>
  <mergeCells count="3">
    <mergeCell ref="A1:A2"/>
    <mergeCell ref="B1:M1"/>
    <mergeCell ref="Q1:AA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54"/>
  <sheetViews>
    <sheetView topLeftCell="B4" zoomScale="80" zoomScaleNormal="80" workbookViewId="0">
      <selection activeCell="M15" sqref="M15"/>
    </sheetView>
  </sheetViews>
  <sheetFormatPr defaultRowHeight="15" x14ac:dyDescent="0.25"/>
  <cols>
    <col min="1" max="1" width="3.85546875" style="4" customWidth="1"/>
    <col min="2" max="2" width="27.140625" style="4" customWidth="1"/>
    <col min="3" max="3" width="8.7109375" style="4" customWidth="1"/>
    <col min="4" max="4" width="5.7109375" style="4" customWidth="1"/>
    <col min="5" max="5" width="11.7109375" style="4" customWidth="1"/>
    <col min="6" max="6" width="23.7109375" style="4" customWidth="1"/>
    <col min="7" max="9" width="8.7109375" style="5" customWidth="1"/>
    <col min="10" max="10" width="8.7109375" style="4" customWidth="1"/>
    <col min="11" max="11" width="8.7109375" style="6" customWidth="1"/>
  </cols>
  <sheetData>
    <row r="1" spans="1:11" ht="21" customHeight="1" x14ac:dyDescent="0.35">
      <c r="A1" s="265" t="s">
        <v>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1" customHeight="1" x14ac:dyDescent="0.35">
      <c r="A2" s="265" t="s">
        <v>35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1" customHeight="1" x14ac:dyDescent="0.35">
      <c r="A3" s="265" t="s">
        <v>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21" customHeight="1" x14ac:dyDescent="0.35">
      <c r="A4" s="265" t="s">
        <v>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24" customHeight="1" x14ac:dyDescent="0.3">
      <c r="A5"/>
      <c r="B5" s="65" t="s">
        <v>37</v>
      </c>
      <c r="C5" s="59"/>
      <c r="D5" s="59"/>
      <c r="E5" s="59"/>
      <c r="F5" s="59"/>
      <c r="G5" s="59"/>
      <c r="H5" s="59"/>
      <c r="I5" s="59"/>
      <c r="J5" s="62"/>
    </row>
    <row r="6" spans="1:11" ht="15.75" thickBot="1" x14ac:dyDescent="0.3">
      <c r="J6" s="7"/>
    </row>
    <row r="7" spans="1:11" ht="29.25" customHeight="1" x14ac:dyDescent="0.25">
      <c r="A7" s="268" t="s">
        <v>4</v>
      </c>
      <c r="B7" s="270" t="s">
        <v>0</v>
      </c>
      <c r="C7" s="272" t="s">
        <v>30</v>
      </c>
      <c r="D7" s="266" t="s">
        <v>41</v>
      </c>
      <c r="E7" s="272" t="s">
        <v>89</v>
      </c>
      <c r="F7" s="272" t="s">
        <v>24</v>
      </c>
      <c r="G7" s="80" t="s">
        <v>20</v>
      </c>
      <c r="H7" s="313" t="s">
        <v>22</v>
      </c>
      <c r="I7" s="314"/>
      <c r="J7" s="315"/>
      <c r="K7" s="79" t="s">
        <v>27</v>
      </c>
    </row>
    <row r="8" spans="1:11" ht="45" customHeight="1" thickBot="1" x14ac:dyDescent="0.3">
      <c r="A8" s="269"/>
      <c r="B8" s="271"/>
      <c r="C8" s="280"/>
      <c r="D8" s="267"/>
      <c r="E8" s="280"/>
      <c r="F8" s="280"/>
      <c r="G8" s="33" t="s">
        <v>2</v>
      </c>
      <c r="H8" s="98">
        <v>1</v>
      </c>
      <c r="I8" s="98">
        <v>2</v>
      </c>
      <c r="J8" s="98">
        <v>3</v>
      </c>
      <c r="K8" s="36" t="s">
        <v>2</v>
      </c>
    </row>
    <row r="9" spans="1:11" ht="21" customHeight="1" x14ac:dyDescent="0.25">
      <c r="A9" s="19">
        <v>1</v>
      </c>
      <c r="B9" s="91" t="s">
        <v>82</v>
      </c>
      <c r="C9" s="19">
        <v>7</v>
      </c>
      <c r="D9" s="64" t="s">
        <v>42</v>
      </c>
      <c r="E9" s="90">
        <v>39056</v>
      </c>
      <c r="F9" s="74" t="s">
        <v>59</v>
      </c>
      <c r="G9" s="20"/>
      <c r="H9" s="20"/>
      <c r="I9" s="20"/>
      <c r="J9" s="23"/>
      <c r="K9" s="24"/>
    </row>
    <row r="10" spans="1:11" ht="21" customHeight="1" x14ac:dyDescent="0.25">
      <c r="A10" s="19">
        <v>2</v>
      </c>
      <c r="B10" s="91" t="s">
        <v>83</v>
      </c>
      <c r="C10" s="25">
        <v>8</v>
      </c>
      <c r="D10" s="64" t="s">
        <v>42</v>
      </c>
      <c r="E10" s="90">
        <v>38996</v>
      </c>
      <c r="F10" s="74" t="s">
        <v>59</v>
      </c>
      <c r="G10" s="20"/>
      <c r="H10" s="20"/>
      <c r="I10" s="20"/>
      <c r="J10" s="23"/>
      <c r="K10" s="24"/>
    </row>
    <row r="11" spans="1:11" ht="21" customHeight="1" x14ac:dyDescent="0.25">
      <c r="A11" s="19">
        <v>3</v>
      </c>
      <c r="B11" s="91" t="s">
        <v>84</v>
      </c>
      <c r="C11" s="25">
        <v>9</v>
      </c>
      <c r="D11" s="64" t="s">
        <v>42</v>
      </c>
      <c r="E11" s="90">
        <v>39277</v>
      </c>
      <c r="F11" s="74" t="s">
        <v>59</v>
      </c>
      <c r="G11" s="20"/>
      <c r="H11" s="20"/>
      <c r="I11" s="20"/>
      <c r="J11" s="23"/>
      <c r="K11" s="24"/>
    </row>
    <row r="12" spans="1:11" ht="21" customHeight="1" x14ac:dyDescent="0.25">
      <c r="A12" s="19">
        <v>4</v>
      </c>
      <c r="B12" s="91" t="s">
        <v>85</v>
      </c>
      <c r="C12" s="25">
        <v>10</v>
      </c>
      <c r="D12" s="64" t="s">
        <v>42</v>
      </c>
      <c r="E12" s="90">
        <v>38955</v>
      </c>
      <c r="F12" s="74" t="s">
        <v>59</v>
      </c>
      <c r="G12" s="20"/>
      <c r="H12" s="20"/>
      <c r="I12" s="20"/>
      <c r="J12" s="23"/>
      <c r="K12" s="24"/>
    </row>
    <row r="13" spans="1:11" ht="21" customHeight="1" x14ac:dyDescent="0.25">
      <c r="A13" s="19">
        <v>5</v>
      </c>
      <c r="B13" s="91" t="s">
        <v>86</v>
      </c>
      <c r="C13" s="25">
        <v>11</v>
      </c>
      <c r="D13" s="64" t="s">
        <v>42</v>
      </c>
      <c r="E13" s="90">
        <v>39052</v>
      </c>
      <c r="F13" s="74" t="s">
        <v>59</v>
      </c>
      <c r="G13" s="20"/>
      <c r="H13" s="20"/>
      <c r="I13" s="20"/>
      <c r="J13" s="23"/>
      <c r="K13" s="24"/>
    </row>
    <row r="14" spans="1:11" ht="21" customHeight="1" x14ac:dyDescent="0.25">
      <c r="A14" s="19">
        <v>6</v>
      </c>
      <c r="B14" s="91" t="s">
        <v>87</v>
      </c>
      <c r="C14" s="25">
        <v>12</v>
      </c>
      <c r="D14" s="64" t="s">
        <v>42</v>
      </c>
      <c r="E14" s="90">
        <v>38923</v>
      </c>
      <c r="F14" s="74" t="s">
        <v>59</v>
      </c>
      <c r="G14" s="20"/>
      <c r="H14" s="20"/>
      <c r="I14" s="20"/>
      <c r="J14" s="23"/>
      <c r="K14" s="24"/>
    </row>
    <row r="15" spans="1:11" ht="21" customHeight="1" thickBot="1" x14ac:dyDescent="0.3">
      <c r="A15" s="26"/>
      <c r="B15" s="50"/>
      <c r="C15" s="27"/>
      <c r="D15" s="67"/>
      <c r="E15" s="89"/>
      <c r="F15" s="27"/>
      <c r="G15" s="28"/>
      <c r="H15" s="28"/>
      <c r="I15" s="28"/>
      <c r="J15" s="48"/>
      <c r="K15" s="49"/>
    </row>
    <row r="16" spans="1:11" ht="21" customHeight="1" x14ac:dyDescent="0.25">
      <c r="A16" s="19">
        <v>1</v>
      </c>
      <c r="B16" s="91" t="s">
        <v>100</v>
      </c>
      <c r="C16" s="19">
        <v>19</v>
      </c>
      <c r="D16" s="64" t="s">
        <v>42</v>
      </c>
      <c r="E16" s="86">
        <v>38989</v>
      </c>
      <c r="F16" s="74" t="s">
        <v>61</v>
      </c>
      <c r="G16" s="42"/>
      <c r="H16" s="42"/>
      <c r="I16" s="42"/>
      <c r="J16" s="45"/>
      <c r="K16" s="46"/>
    </row>
    <row r="17" spans="1:11" ht="21" customHeight="1" x14ac:dyDescent="0.25">
      <c r="A17" s="19">
        <v>2</v>
      </c>
      <c r="B17" s="91" t="s">
        <v>101</v>
      </c>
      <c r="C17" s="25">
        <v>20</v>
      </c>
      <c r="D17" s="64" t="s">
        <v>42</v>
      </c>
      <c r="E17" s="86">
        <v>38921</v>
      </c>
      <c r="F17" s="74" t="s">
        <v>61</v>
      </c>
      <c r="G17" s="20"/>
      <c r="H17" s="20"/>
      <c r="I17" s="20"/>
      <c r="J17" s="23"/>
      <c r="K17" s="24"/>
    </row>
    <row r="18" spans="1:11" ht="21" customHeight="1" x14ac:dyDescent="0.25">
      <c r="A18" s="19">
        <v>3</v>
      </c>
      <c r="B18" s="91" t="s">
        <v>102</v>
      </c>
      <c r="C18" s="25">
        <v>21</v>
      </c>
      <c r="D18" s="64" t="s">
        <v>42</v>
      </c>
      <c r="E18" s="86">
        <v>38838</v>
      </c>
      <c r="F18" s="74" t="s">
        <v>61</v>
      </c>
      <c r="G18" s="20"/>
      <c r="H18" s="20"/>
      <c r="I18" s="20"/>
      <c r="J18" s="23"/>
      <c r="K18" s="24"/>
    </row>
    <row r="19" spans="1:11" ht="21" customHeight="1" x14ac:dyDescent="0.25">
      <c r="A19" s="19">
        <v>4</v>
      </c>
      <c r="B19" s="91" t="s">
        <v>103</v>
      </c>
      <c r="C19" s="25">
        <v>22</v>
      </c>
      <c r="D19" s="64" t="s">
        <v>42</v>
      </c>
      <c r="E19" s="86">
        <v>38950</v>
      </c>
      <c r="F19" s="74" t="s">
        <v>61</v>
      </c>
      <c r="G19" s="20"/>
      <c r="H19" s="20"/>
      <c r="I19" s="20"/>
      <c r="J19" s="23"/>
      <c r="K19" s="24"/>
    </row>
    <row r="20" spans="1:11" ht="21" customHeight="1" x14ac:dyDescent="0.25">
      <c r="A20" s="19">
        <v>5</v>
      </c>
      <c r="B20" s="91" t="s">
        <v>104</v>
      </c>
      <c r="C20" s="25">
        <v>23</v>
      </c>
      <c r="D20" s="64" t="s">
        <v>42</v>
      </c>
      <c r="E20" s="86">
        <v>39187</v>
      </c>
      <c r="F20" s="74" t="s">
        <v>61</v>
      </c>
      <c r="G20" s="20"/>
      <c r="H20" s="20"/>
      <c r="I20" s="20"/>
      <c r="J20" s="23"/>
      <c r="K20" s="24"/>
    </row>
    <row r="21" spans="1:11" ht="21" customHeight="1" x14ac:dyDescent="0.25">
      <c r="A21" s="19">
        <v>6</v>
      </c>
      <c r="B21" s="91" t="s">
        <v>133</v>
      </c>
      <c r="C21" s="25">
        <v>24</v>
      </c>
      <c r="D21" s="64" t="s">
        <v>42</v>
      </c>
      <c r="E21" s="86"/>
      <c r="F21" s="74" t="s">
        <v>61</v>
      </c>
      <c r="G21" s="20"/>
      <c r="H21" s="20"/>
      <c r="I21" s="20"/>
      <c r="J21" s="23"/>
      <c r="K21" s="24"/>
    </row>
    <row r="22" spans="1:11" ht="21" customHeight="1" thickBot="1" x14ac:dyDescent="0.3">
      <c r="A22" s="26"/>
      <c r="B22" s="50"/>
      <c r="C22" s="27"/>
      <c r="D22" s="67"/>
      <c r="E22" s="89"/>
      <c r="F22" s="27"/>
      <c r="G22" s="28"/>
      <c r="H22" s="28"/>
      <c r="I22" s="28"/>
      <c r="J22" s="48"/>
      <c r="K22" s="49"/>
    </row>
    <row r="23" spans="1:11" ht="21" customHeight="1" x14ac:dyDescent="0.25">
      <c r="A23" s="19">
        <v>1</v>
      </c>
      <c r="B23" s="91" t="s">
        <v>111</v>
      </c>
      <c r="C23" s="19">
        <v>31</v>
      </c>
      <c r="D23" s="64" t="s">
        <v>42</v>
      </c>
      <c r="E23" s="86">
        <v>38921</v>
      </c>
      <c r="F23" s="74" t="s">
        <v>60</v>
      </c>
      <c r="G23" s="42"/>
      <c r="H23" s="42"/>
      <c r="I23" s="42"/>
      <c r="J23" s="45"/>
      <c r="K23" s="46"/>
    </row>
    <row r="24" spans="1:11" ht="21" customHeight="1" x14ac:dyDescent="0.25">
      <c r="A24" s="19">
        <v>2</v>
      </c>
      <c r="B24" s="91" t="s">
        <v>112</v>
      </c>
      <c r="C24" s="25">
        <v>32</v>
      </c>
      <c r="D24" s="64" t="s">
        <v>42</v>
      </c>
      <c r="E24" s="86">
        <v>38728</v>
      </c>
      <c r="F24" s="74" t="s">
        <v>60</v>
      </c>
      <c r="G24" s="20"/>
      <c r="H24" s="20"/>
      <c r="I24" s="20"/>
      <c r="J24" s="23"/>
      <c r="K24" s="24"/>
    </row>
    <row r="25" spans="1:11" ht="21" customHeight="1" x14ac:dyDescent="0.25">
      <c r="A25" s="19">
        <v>3</v>
      </c>
      <c r="B25" s="91" t="s">
        <v>113</v>
      </c>
      <c r="C25" s="25">
        <v>33</v>
      </c>
      <c r="D25" s="64" t="s">
        <v>42</v>
      </c>
      <c r="E25" s="86">
        <v>38792</v>
      </c>
      <c r="F25" s="74" t="s">
        <v>60</v>
      </c>
      <c r="G25" s="20"/>
      <c r="H25" s="20"/>
      <c r="I25" s="20"/>
      <c r="J25" s="23"/>
      <c r="K25" s="24"/>
    </row>
    <row r="26" spans="1:11" ht="21" customHeight="1" x14ac:dyDescent="0.25">
      <c r="A26" s="19">
        <v>4</v>
      </c>
      <c r="B26" s="91" t="s">
        <v>114</v>
      </c>
      <c r="C26" s="25">
        <v>34</v>
      </c>
      <c r="D26" s="64" t="s">
        <v>42</v>
      </c>
      <c r="E26" s="86">
        <v>39090</v>
      </c>
      <c r="F26" s="74" t="s">
        <v>60</v>
      </c>
      <c r="G26" s="20"/>
      <c r="H26" s="20"/>
      <c r="I26" s="20"/>
      <c r="J26" s="23"/>
      <c r="K26" s="24"/>
    </row>
    <row r="27" spans="1:11" ht="21" customHeight="1" x14ac:dyDescent="0.25">
      <c r="A27" s="19">
        <v>5</v>
      </c>
      <c r="B27" s="91" t="s">
        <v>115</v>
      </c>
      <c r="C27" s="25">
        <v>35</v>
      </c>
      <c r="D27" s="64" t="s">
        <v>42</v>
      </c>
      <c r="E27" s="86">
        <v>39433</v>
      </c>
      <c r="F27" s="74" t="s">
        <v>60</v>
      </c>
      <c r="G27" s="20"/>
      <c r="H27" s="20"/>
      <c r="I27" s="20"/>
      <c r="J27" s="23"/>
      <c r="K27" s="24"/>
    </row>
    <row r="28" spans="1:11" ht="21" customHeight="1" x14ac:dyDescent="0.25">
      <c r="A28" s="19">
        <v>6</v>
      </c>
      <c r="B28" s="91" t="s">
        <v>116</v>
      </c>
      <c r="C28" s="25">
        <v>36</v>
      </c>
      <c r="D28" s="64" t="s">
        <v>42</v>
      </c>
      <c r="E28" s="86">
        <v>38764</v>
      </c>
      <c r="F28" s="74" t="s">
        <v>60</v>
      </c>
      <c r="G28" s="20"/>
      <c r="H28" s="20"/>
      <c r="I28" s="20"/>
      <c r="J28" s="23"/>
      <c r="K28" s="24"/>
    </row>
    <row r="29" spans="1:11" ht="21" customHeight="1" thickBot="1" x14ac:dyDescent="0.3">
      <c r="A29" s="26"/>
      <c r="B29" s="50"/>
      <c r="C29" s="27"/>
      <c r="D29" s="67"/>
      <c r="E29" s="89"/>
      <c r="F29" s="27"/>
      <c r="G29" s="28"/>
      <c r="H29" s="28"/>
      <c r="I29" s="28"/>
      <c r="J29" s="48"/>
      <c r="K29" s="49"/>
    </row>
    <row r="30" spans="1:11" ht="21" customHeight="1" x14ac:dyDescent="0.25">
      <c r="A30" s="19">
        <v>1</v>
      </c>
      <c r="B30" s="91" t="s">
        <v>125</v>
      </c>
      <c r="C30" s="19">
        <v>43</v>
      </c>
      <c r="D30" s="64" t="s">
        <v>42</v>
      </c>
      <c r="E30" s="86">
        <v>38925</v>
      </c>
      <c r="F30" s="19" t="s">
        <v>62</v>
      </c>
      <c r="G30" s="42"/>
      <c r="H30" s="42"/>
      <c r="I30" s="42"/>
      <c r="J30" s="45"/>
      <c r="K30" s="46"/>
    </row>
    <row r="31" spans="1:11" ht="21" customHeight="1" x14ac:dyDescent="0.25">
      <c r="A31" s="19">
        <v>2</v>
      </c>
      <c r="B31" s="91" t="s">
        <v>126</v>
      </c>
      <c r="C31" s="25">
        <v>44</v>
      </c>
      <c r="D31" s="64" t="s">
        <v>42</v>
      </c>
      <c r="E31" s="86">
        <v>38920</v>
      </c>
      <c r="F31" s="19" t="s">
        <v>62</v>
      </c>
      <c r="G31" s="20"/>
      <c r="H31" s="20"/>
      <c r="I31" s="20"/>
      <c r="J31" s="23"/>
      <c r="K31" s="24"/>
    </row>
    <row r="32" spans="1:11" ht="21" customHeight="1" x14ac:dyDescent="0.25">
      <c r="A32" s="19">
        <v>3</v>
      </c>
      <c r="B32" s="91" t="s">
        <v>127</v>
      </c>
      <c r="C32" s="25">
        <v>45</v>
      </c>
      <c r="D32" s="64" t="s">
        <v>42</v>
      </c>
      <c r="E32" s="86">
        <v>38837</v>
      </c>
      <c r="F32" s="19" t="s">
        <v>62</v>
      </c>
      <c r="G32" s="20"/>
      <c r="H32" s="20"/>
      <c r="I32" s="20"/>
      <c r="J32" s="23"/>
      <c r="K32" s="24"/>
    </row>
    <row r="33" spans="1:24" ht="21" customHeight="1" x14ac:dyDescent="0.25">
      <c r="A33" s="19">
        <v>4</v>
      </c>
      <c r="B33" s="91" t="s">
        <v>128</v>
      </c>
      <c r="C33" s="25">
        <v>46</v>
      </c>
      <c r="D33" s="64" t="s">
        <v>42</v>
      </c>
      <c r="E33" s="86">
        <v>38967</v>
      </c>
      <c r="F33" s="19" t="s">
        <v>62</v>
      </c>
      <c r="G33" s="20"/>
      <c r="H33" s="20"/>
      <c r="I33" s="20"/>
      <c r="J33" s="23"/>
      <c r="K33" s="24"/>
    </row>
    <row r="34" spans="1:24" ht="21" customHeight="1" x14ac:dyDescent="0.25">
      <c r="A34" s="19">
        <v>5</v>
      </c>
      <c r="B34" s="91" t="s">
        <v>129</v>
      </c>
      <c r="C34" s="25">
        <v>47</v>
      </c>
      <c r="D34" s="64" t="s">
        <v>42</v>
      </c>
      <c r="E34" s="86">
        <v>38720</v>
      </c>
      <c r="F34" s="19" t="s">
        <v>62</v>
      </c>
      <c r="G34" s="20"/>
      <c r="H34" s="20"/>
      <c r="I34" s="20"/>
      <c r="J34" s="23"/>
      <c r="K34" s="24"/>
    </row>
    <row r="35" spans="1:24" ht="21" customHeight="1" x14ac:dyDescent="0.25">
      <c r="A35" s="19">
        <v>6</v>
      </c>
      <c r="B35" s="91" t="s">
        <v>130</v>
      </c>
      <c r="C35" s="25">
        <v>48</v>
      </c>
      <c r="D35" s="64" t="s">
        <v>42</v>
      </c>
      <c r="E35" s="86">
        <v>38946</v>
      </c>
      <c r="F35" s="19" t="s">
        <v>62</v>
      </c>
      <c r="G35" s="20"/>
      <c r="H35" s="20"/>
      <c r="I35" s="20"/>
      <c r="J35" s="23"/>
      <c r="K35" s="24"/>
    </row>
    <row r="36" spans="1:24" ht="21" customHeight="1" thickBot="1" x14ac:dyDescent="0.3">
      <c r="A36" s="26"/>
      <c r="B36" s="50" t="s">
        <v>23</v>
      </c>
      <c r="C36" s="27"/>
      <c r="D36" s="67"/>
      <c r="E36" s="89"/>
      <c r="F36" s="27"/>
      <c r="G36" s="28"/>
      <c r="H36" s="28"/>
      <c r="I36" s="28"/>
      <c r="J36" s="48"/>
      <c r="K36" s="49"/>
    </row>
    <row r="37" spans="1:24" s="4" customFormat="1" ht="15" customHeight="1" x14ac:dyDescent="0.25">
      <c r="G37" s="5"/>
      <c r="H37" s="5"/>
      <c r="I37" s="5"/>
      <c r="K37" s="6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" customFormat="1" ht="15" customHeight="1" x14ac:dyDescent="0.25">
      <c r="G38" s="5"/>
      <c r="H38" s="5"/>
      <c r="I38" s="5"/>
      <c r="K38" s="6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" customFormat="1" ht="15.75" customHeight="1" x14ac:dyDescent="0.25">
      <c r="G39" s="5"/>
      <c r="H39" s="5"/>
      <c r="I39" s="5"/>
      <c r="K39" s="6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" customFormat="1" ht="23.25" customHeight="1" x14ac:dyDescent="0.25">
      <c r="G40" s="5"/>
      <c r="H40" s="5"/>
      <c r="I40" s="5"/>
      <c r="K40" s="6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" customFormat="1" ht="15" customHeight="1" x14ac:dyDescent="0.25">
      <c r="G41" s="5"/>
      <c r="H41" s="5"/>
      <c r="I41" s="5"/>
      <c r="K41" s="6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4" customFormat="1" ht="15" customHeight="1" x14ac:dyDescent="0.25">
      <c r="G42" s="5"/>
      <c r="H42" s="5"/>
      <c r="I42" s="5"/>
      <c r="K42" s="6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4" customFormat="1" ht="15" customHeight="1" x14ac:dyDescent="0.25">
      <c r="G43" s="5"/>
      <c r="H43" s="5"/>
      <c r="I43" s="5"/>
      <c r="K43" s="6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4" customFormat="1" ht="15" customHeight="1" x14ac:dyDescent="0.25">
      <c r="G44" s="5"/>
      <c r="H44" s="5"/>
      <c r="I44" s="5"/>
      <c r="K44" s="6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4" customFormat="1" ht="15" customHeight="1" x14ac:dyDescent="0.25">
      <c r="G45" s="5"/>
      <c r="H45" s="5"/>
      <c r="I45" s="5"/>
      <c r="K45" s="6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4" customFormat="1" ht="15.75" customHeight="1" x14ac:dyDescent="0.25">
      <c r="G46" s="5"/>
      <c r="H46" s="5"/>
      <c r="I46" s="5"/>
      <c r="K46" s="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4" customFormat="1" ht="23.25" customHeight="1" x14ac:dyDescent="0.25">
      <c r="G47" s="5"/>
      <c r="H47" s="5"/>
      <c r="I47" s="5"/>
      <c r="K47" s="6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4" customFormat="1" ht="15" customHeight="1" x14ac:dyDescent="0.25">
      <c r="G48" s="5"/>
      <c r="H48" s="5"/>
      <c r="I48" s="5"/>
      <c r="K48" s="6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7:24" s="4" customFormat="1" ht="15" customHeight="1" x14ac:dyDescent="0.25">
      <c r="G49" s="5"/>
      <c r="H49" s="5"/>
      <c r="I49" s="5"/>
      <c r="K49" s="6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7:24" s="4" customFormat="1" ht="15" customHeight="1" x14ac:dyDescent="0.25">
      <c r="G50" s="5"/>
      <c r="H50" s="5"/>
      <c r="I50" s="5"/>
      <c r="K50" s="6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7:24" s="4" customFormat="1" ht="15" customHeight="1" x14ac:dyDescent="0.25">
      <c r="G51" s="5"/>
      <c r="H51" s="5"/>
      <c r="I51" s="5"/>
      <c r="K51" s="6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7:24" s="4" customFormat="1" ht="15" customHeight="1" x14ac:dyDescent="0.25">
      <c r="G52" s="5"/>
      <c r="H52" s="5"/>
      <c r="I52" s="5"/>
      <c r="K52" s="6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7:24" s="4" customFormat="1" ht="15.75" customHeight="1" x14ac:dyDescent="0.25">
      <c r="G53" s="5"/>
      <c r="H53" s="5"/>
      <c r="I53" s="5"/>
      <c r="K53" s="6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7:24" s="4" customFormat="1" ht="23.25" customHeight="1" x14ac:dyDescent="0.25">
      <c r="G54" s="5"/>
      <c r="H54" s="5"/>
      <c r="I54" s="5"/>
      <c r="K54" s="6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mergeCells count="11">
    <mergeCell ref="H7:J7"/>
    <mergeCell ref="A1:K1"/>
    <mergeCell ref="A2:K2"/>
    <mergeCell ref="A3:K3"/>
    <mergeCell ref="A4:K4"/>
    <mergeCell ref="A7:A8"/>
    <mergeCell ref="B7:B8"/>
    <mergeCell ref="C7:C8"/>
    <mergeCell ref="D7:D8"/>
    <mergeCell ref="E7:E8"/>
    <mergeCell ref="F7:F8"/>
  </mergeCells>
  <printOptions horizontalCentered="1"/>
  <pageMargins left="0.23622047244094488" right="0.23622047244094488" top="0.23622047244094488" bottom="0.23622047244094488" header="0" footer="0"/>
  <pageSetup paperSize="9" orientation="portrait" verticalDpi="18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H4" sqref="H4"/>
    </sheetView>
  </sheetViews>
  <sheetFormatPr defaultRowHeight="23.25" x14ac:dyDescent="0.25"/>
  <cols>
    <col min="1" max="4" width="23" style="105" customWidth="1"/>
  </cols>
  <sheetData>
    <row r="1" spans="1:4" ht="120.75" customHeight="1" x14ac:dyDescent="0.25">
      <c r="A1" s="106" t="s">
        <v>154</v>
      </c>
      <c r="B1" s="106" t="s">
        <v>154</v>
      </c>
      <c r="C1" s="106" t="s">
        <v>154</v>
      </c>
      <c r="D1" s="106" t="s">
        <v>154</v>
      </c>
    </row>
    <row r="2" spans="1:4" ht="120.75" customHeight="1" x14ac:dyDescent="0.25">
      <c r="A2" s="106" t="s">
        <v>155</v>
      </c>
      <c r="B2" s="106" t="s">
        <v>155</v>
      </c>
      <c r="C2" s="106" t="s">
        <v>155</v>
      </c>
      <c r="D2" s="106" t="s">
        <v>155</v>
      </c>
    </row>
  </sheetData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workbookViewId="0">
      <selection activeCell="D61" sqref="D61"/>
    </sheetView>
  </sheetViews>
  <sheetFormatPr defaultRowHeight="12.75" x14ac:dyDescent="0.25"/>
  <cols>
    <col min="1" max="1" width="6.28515625" style="124" customWidth="1"/>
    <col min="2" max="2" width="7.42578125" style="124" customWidth="1"/>
    <col min="3" max="3" width="7.42578125" style="139" customWidth="1"/>
    <col min="4" max="4" width="7.5703125" style="124" customWidth="1"/>
    <col min="5" max="5" width="7.5703125" style="139" customWidth="1"/>
    <col min="6" max="6" width="5.5703125" style="124" customWidth="1"/>
    <col min="7" max="7" width="5.5703125" style="139" customWidth="1"/>
    <col min="8" max="8" width="6.42578125" style="124" customWidth="1"/>
    <col min="9" max="9" width="6.42578125" style="139" customWidth="1"/>
    <col min="10" max="10" width="6.7109375" style="124" customWidth="1"/>
    <col min="11" max="11" width="6.7109375" style="139" customWidth="1"/>
    <col min="12" max="12" width="11.28515625" style="124" customWidth="1"/>
    <col min="13" max="13" width="8.140625" style="139" customWidth="1"/>
    <col min="14" max="14" width="8.140625" style="148" customWidth="1"/>
    <col min="15" max="15" width="9.42578125" style="124" customWidth="1"/>
    <col min="16" max="16" width="9.42578125" style="139" customWidth="1"/>
    <col min="17" max="17" width="8" style="124" customWidth="1"/>
    <col min="18" max="18" width="8" style="139" customWidth="1"/>
    <col min="19" max="19" width="5.28515625" style="124" customWidth="1"/>
    <col min="20" max="20" width="5.28515625" style="139" customWidth="1"/>
    <col min="21" max="21" width="6.85546875" style="124" customWidth="1"/>
    <col min="22" max="22" width="6.85546875" style="139" customWidth="1"/>
    <col min="23" max="23" width="6.42578125" style="124" customWidth="1"/>
    <col min="24" max="24" width="6.42578125" style="139" customWidth="1"/>
    <col min="25" max="25" width="10.42578125" style="124" customWidth="1"/>
    <col min="26" max="26" width="6.28515625" style="139" customWidth="1"/>
    <col min="27" max="16384" width="9.140625" style="124"/>
  </cols>
  <sheetData>
    <row r="1" spans="1:26" ht="20.45" customHeight="1" x14ac:dyDescent="0.25">
      <c r="A1" s="244" t="s">
        <v>157</v>
      </c>
      <c r="B1" s="316" t="s">
        <v>158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8"/>
      <c r="Z1" s="319" t="s">
        <v>458</v>
      </c>
    </row>
    <row r="2" spans="1:26" ht="48" customHeight="1" x14ac:dyDescent="0.25">
      <c r="A2" s="245"/>
      <c r="B2" s="125" t="s">
        <v>159</v>
      </c>
      <c r="C2" s="134"/>
      <c r="D2" s="126" t="s">
        <v>160</v>
      </c>
      <c r="E2" s="140"/>
      <c r="F2" s="125" t="s">
        <v>161</v>
      </c>
      <c r="G2" s="134"/>
      <c r="H2" s="126" t="s">
        <v>162</v>
      </c>
      <c r="I2" s="140"/>
      <c r="J2" s="125" t="s">
        <v>163</v>
      </c>
      <c r="K2" s="141"/>
      <c r="L2" s="133" t="s">
        <v>164</v>
      </c>
      <c r="M2" s="142"/>
      <c r="N2" s="143"/>
      <c r="O2" s="125" t="s">
        <v>159</v>
      </c>
      <c r="P2" s="134"/>
      <c r="Q2" s="126" t="s">
        <v>165</v>
      </c>
      <c r="R2" s="140"/>
      <c r="S2" s="125" t="s">
        <v>166</v>
      </c>
      <c r="T2" s="134"/>
      <c r="U2" s="126" t="s">
        <v>167</v>
      </c>
      <c r="V2" s="140"/>
      <c r="W2" s="125" t="s">
        <v>168</v>
      </c>
      <c r="X2" s="134"/>
      <c r="Y2" s="125" t="s">
        <v>169</v>
      </c>
      <c r="Z2" s="320"/>
    </row>
    <row r="3" spans="1:26" ht="19.7" customHeight="1" x14ac:dyDescent="0.25">
      <c r="A3" s="127" t="s">
        <v>170</v>
      </c>
      <c r="B3" s="128">
        <v>230</v>
      </c>
      <c r="C3" s="136">
        <v>1</v>
      </c>
      <c r="D3" s="129">
        <v>11</v>
      </c>
      <c r="E3" s="136">
        <v>1</v>
      </c>
      <c r="F3" s="127" t="s">
        <v>171</v>
      </c>
      <c r="G3" s="135" t="s">
        <v>170</v>
      </c>
      <c r="H3" s="129">
        <v>7.1</v>
      </c>
      <c r="I3" s="135" t="s">
        <v>170</v>
      </c>
      <c r="J3" s="129">
        <v>11.1</v>
      </c>
      <c r="K3" s="135" t="s">
        <v>170</v>
      </c>
      <c r="L3" s="127" t="s">
        <v>172</v>
      </c>
      <c r="M3" s="135" t="s">
        <v>170</v>
      </c>
      <c r="N3" s="144"/>
      <c r="O3" s="128">
        <v>555</v>
      </c>
      <c r="P3" s="135" t="s">
        <v>170</v>
      </c>
      <c r="Q3" s="129">
        <v>58</v>
      </c>
      <c r="R3" s="135" t="s">
        <v>170</v>
      </c>
      <c r="S3" s="129">
        <v>4.4000000000000004</v>
      </c>
      <c r="T3" s="135" t="s">
        <v>170</v>
      </c>
      <c r="U3" s="129">
        <v>8</v>
      </c>
      <c r="V3" s="135" t="s">
        <v>170</v>
      </c>
      <c r="W3" s="129">
        <v>13.1</v>
      </c>
      <c r="X3" s="135" t="s">
        <v>170</v>
      </c>
      <c r="Y3" s="127" t="s">
        <v>173</v>
      </c>
      <c r="Z3" s="136">
        <v>150</v>
      </c>
    </row>
    <row r="4" spans="1:26" ht="19.5" customHeight="1" x14ac:dyDescent="0.25">
      <c r="A4" s="128">
        <v>149</v>
      </c>
      <c r="B4" s="128">
        <v>235</v>
      </c>
      <c r="C4" s="136">
        <v>2</v>
      </c>
      <c r="D4" s="129">
        <v>11.5</v>
      </c>
      <c r="E4" s="136">
        <v>2</v>
      </c>
      <c r="F4" s="130"/>
      <c r="G4" s="136">
        <v>149</v>
      </c>
      <c r="H4" s="130"/>
      <c r="I4" s="136">
        <v>149</v>
      </c>
      <c r="J4" s="130"/>
      <c r="K4" s="136">
        <v>149</v>
      </c>
      <c r="L4" s="127" t="s">
        <v>174</v>
      </c>
      <c r="M4" s="136">
        <v>149</v>
      </c>
      <c r="N4" s="145"/>
      <c r="O4" s="128">
        <v>554</v>
      </c>
      <c r="P4" s="136">
        <v>149</v>
      </c>
      <c r="Q4" s="129">
        <v>57.9</v>
      </c>
      <c r="R4" s="136">
        <v>149</v>
      </c>
      <c r="S4" s="130"/>
      <c r="T4" s="136">
        <v>149</v>
      </c>
      <c r="U4" s="130"/>
      <c r="V4" s="136">
        <v>149</v>
      </c>
      <c r="W4" s="130"/>
      <c r="X4" s="136">
        <v>149</v>
      </c>
      <c r="Y4" s="127" t="s">
        <v>175</v>
      </c>
      <c r="Z4" s="136">
        <v>149</v>
      </c>
    </row>
    <row r="5" spans="1:26" ht="19.5" customHeight="1" x14ac:dyDescent="0.25">
      <c r="A5" s="128">
        <v>148</v>
      </c>
      <c r="B5" s="128">
        <v>240</v>
      </c>
      <c r="C5" s="136">
        <v>3</v>
      </c>
      <c r="D5" s="129">
        <v>12</v>
      </c>
      <c r="E5" s="136">
        <v>3</v>
      </c>
      <c r="F5" s="130"/>
      <c r="G5" s="136">
        <v>148</v>
      </c>
      <c r="H5" s="130"/>
      <c r="I5" s="136">
        <v>148</v>
      </c>
      <c r="J5" s="130"/>
      <c r="K5" s="136">
        <v>148</v>
      </c>
      <c r="L5" s="127" t="s">
        <v>176</v>
      </c>
      <c r="M5" s="136">
        <v>148</v>
      </c>
      <c r="N5" s="145"/>
      <c r="O5" s="128">
        <v>553</v>
      </c>
      <c r="P5" s="136">
        <v>148</v>
      </c>
      <c r="Q5" s="129">
        <v>57.8</v>
      </c>
      <c r="R5" s="136">
        <v>148</v>
      </c>
      <c r="S5" s="130"/>
      <c r="T5" s="136">
        <v>148</v>
      </c>
      <c r="U5" s="129">
        <v>8.1</v>
      </c>
      <c r="V5" s="136">
        <v>148</v>
      </c>
      <c r="W5" s="129">
        <v>13.2</v>
      </c>
      <c r="X5" s="136">
        <v>148</v>
      </c>
      <c r="Y5" s="127" t="s">
        <v>177</v>
      </c>
      <c r="Z5" s="136">
        <v>148</v>
      </c>
    </row>
    <row r="6" spans="1:26" ht="19.5" customHeight="1" x14ac:dyDescent="0.25">
      <c r="A6" s="128">
        <v>147</v>
      </c>
      <c r="B6" s="128">
        <v>245</v>
      </c>
      <c r="C6" s="136">
        <v>4</v>
      </c>
      <c r="D6" s="129">
        <v>12.5</v>
      </c>
      <c r="E6" s="136">
        <v>4</v>
      </c>
      <c r="F6" s="130"/>
      <c r="G6" s="136">
        <v>147</v>
      </c>
      <c r="H6" s="129">
        <v>7.2</v>
      </c>
      <c r="I6" s="136">
        <v>147</v>
      </c>
      <c r="J6" s="129">
        <v>11.2</v>
      </c>
      <c r="K6" s="136">
        <v>147</v>
      </c>
      <c r="L6" s="127" t="s">
        <v>178</v>
      </c>
      <c r="M6" s="136">
        <v>147</v>
      </c>
      <c r="N6" s="145"/>
      <c r="O6" s="128">
        <v>552</v>
      </c>
      <c r="P6" s="136">
        <v>147</v>
      </c>
      <c r="Q6" s="129">
        <v>57.7</v>
      </c>
      <c r="R6" s="136">
        <v>147</v>
      </c>
      <c r="S6" s="130"/>
      <c r="T6" s="136">
        <v>147</v>
      </c>
      <c r="U6" s="130"/>
      <c r="V6" s="136">
        <v>147</v>
      </c>
      <c r="W6" s="130"/>
      <c r="X6" s="136">
        <v>147</v>
      </c>
      <c r="Y6" s="127" t="s">
        <v>179</v>
      </c>
      <c r="Z6" s="136">
        <v>147</v>
      </c>
    </row>
    <row r="7" spans="1:26" ht="19.5" customHeight="1" x14ac:dyDescent="0.25">
      <c r="A7" s="128">
        <v>146</v>
      </c>
      <c r="B7" s="128">
        <v>250</v>
      </c>
      <c r="C7" s="136">
        <v>5</v>
      </c>
      <c r="D7" s="129">
        <v>13</v>
      </c>
      <c r="E7" s="136">
        <v>5</v>
      </c>
      <c r="F7" s="130"/>
      <c r="G7" s="136">
        <v>146</v>
      </c>
      <c r="H7" s="130"/>
      <c r="I7" s="136">
        <v>146</v>
      </c>
      <c r="J7" s="130"/>
      <c r="K7" s="136">
        <v>146</v>
      </c>
      <c r="L7" s="127" t="s">
        <v>180</v>
      </c>
      <c r="M7" s="136">
        <v>146</v>
      </c>
      <c r="N7" s="145"/>
      <c r="O7" s="128">
        <v>551</v>
      </c>
      <c r="P7" s="136">
        <v>146</v>
      </c>
      <c r="Q7" s="129">
        <v>57.6</v>
      </c>
      <c r="R7" s="136">
        <v>146</v>
      </c>
      <c r="S7" s="130"/>
      <c r="T7" s="136">
        <v>146</v>
      </c>
      <c r="U7" s="129">
        <v>8.1999999999999993</v>
      </c>
      <c r="V7" s="136">
        <v>146</v>
      </c>
      <c r="W7" s="129">
        <v>13.3</v>
      </c>
      <c r="X7" s="136">
        <v>146</v>
      </c>
      <c r="Y7" s="127" t="s">
        <v>181</v>
      </c>
      <c r="Z7" s="136">
        <v>146</v>
      </c>
    </row>
    <row r="8" spans="1:26" ht="19.5" customHeight="1" x14ac:dyDescent="0.25">
      <c r="A8" s="128">
        <v>145</v>
      </c>
      <c r="B8" s="128">
        <v>255</v>
      </c>
      <c r="C8" s="136">
        <v>6</v>
      </c>
      <c r="D8" s="129">
        <v>13.5</v>
      </c>
      <c r="E8" s="136">
        <v>6</v>
      </c>
      <c r="F8" s="129">
        <v>4.2</v>
      </c>
      <c r="G8" s="136">
        <v>145</v>
      </c>
      <c r="H8" s="130"/>
      <c r="I8" s="136">
        <v>145</v>
      </c>
      <c r="J8" s="130"/>
      <c r="K8" s="136">
        <v>145</v>
      </c>
      <c r="L8" s="127" t="s">
        <v>182</v>
      </c>
      <c r="M8" s="136">
        <v>145</v>
      </c>
      <c r="N8" s="145"/>
      <c r="O8" s="128">
        <v>550</v>
      </c>
      <c r="P8" s="136">
        <v>145</v>
      </c>
      <c r="Q8" s="129">
        <v>57.4</v>
      </c>
      <c r="R8" s="136">
        <v>145</v>
      </c>
      <c r="S8" s="129">
        <v>4.5</v>
      </c>
      <c r="T8" s="136">
        <v>145</v>
      </c>
      <c r="U8" s="130"/>
      <c r="V8" s="136">
        <v>145</v>
      </c>
      <c r="W8" s="130"/>
      <c r="X8" s="136">
        <v>145</v>
      </c>
      <c r="Y8" s="127" t="s">
        <v>183</v>
      </c>
      <c r="Z8" s="136">
        <v>145</v>
      </c>
    </row>
    <row r="9" spans="1:26" ht="19.5" customHeight="1" x14ac:dyDescent="0.25">
      <c r="A9" s="128">
        <v>144</v>
      </c>
      <c r="B9" s="128">
        <v>260</v>
      </c>
      <c r="C9" s="136">
        <v>7</v>
      </c>
      <c r="D9" s="129">
        <v>14</v>
      </c>
      <c r="E9" s="136">
        <v>7</v>
      </c>
      <c r="F9" s="130"/>
      <c r="G9" s="136">
        <v>144</v>
      </c>
      <c r="H9" s="129">
        <v>7.3</v>
      </c>
      <c r="I9" s="136">
        <v>144</v>
      </c>
      <c r="J9" s="129">
        <v>11.3</v>
      </c>
      <c r="K9" s="136">
        <v>144</v>
      </c>
      <c r="L9" s="127" t="s">
        <v>184</v>
      </c>
      <c r="M9" s="136">
        <v>144</v>
      </c>
      <c r="N9" s="145"/>
      <c r="O9" s="128">
        <v>549</v>
      </c>
      <c r="P9" s="136">
        <v>144</v>
      </c>
      <c r="Q9" s="129">
        <v>57.2</v>
      </c>
      <c r="R9" s="136">
        <v>144</v>
      </c>
      <c r="S9" s="130"/>
      <c r="T9" s="136">
        <v>144</v>
      </c>
      <c r="U9" s="129">
        <v>8.3000000000000007</v>
      </c>
      <c r="V9" s="136">
        <v>144</v>
      </c>
      <c r="W9" s="129">
        <v>13.4</v>
      </c>
      <c r="X9" s="136">
        <v>144</v>
      </c>
      <c r="Y9" s="127" t="s">
        <v>185</v>
      </c>
      <c r="Z9" s="136">
        <v>144</v>
      </c>
    </row>
    <row r="10" spans="1:26" ht="19.5" customHeight="1" x14ac:dyDescent="0.25">
      <c r="A10" s="128">
        <v>143</v>
      </c>
      <c r="B10" s="128">
        <v>265</v>
      </c>
      <c r="C10" s="136">
        <v>8</v>
      </c>
      <c r="D10" s="129">
        <v>14.5</v>
      </c>
      <c r="E10" s="136">
        <v>8</v>
      </c>
      <c r="F10" s="130"/>
      <c r="G10" s="136">
        <v>143</v>
      </c>
      <c r="H10" s="130"/>
      <c r="I10" s="136">
        <v>143</v>
      </c>
      <c r="J10" s="130"/>
      <c r="K10" s="136">
        <v>143</v>
      </c>
      <c r="L10" s="127" t="s">
        <v>186</v>
      </c>
      <c r="M10" s="136">
        <v>143</v>
      </c>
      <c r="N10" s="145"/>
      <c r="O10" s="128">
        <v>548</v>
      </c>
      <c r="P10" s="136">
        <v>143</v>
      </c>
      <c r="Q10" s="129">
        <v>57</v>
      </c>
      <c r="R10" s="136">
        <v>143</v>
      </c>
      <c r="S10" s="130"/>
      <c r="T10" s="136">
        <v>143</v>
      </c>
      <c r="U10" s="130"/>
      <c r="V10" s="136">
        <v>143</v>
      </c>
      <c r="W10" s="130"/>
      <c r="X10" s="136">
        <v>143</v>
      </c>
      <c r="Y10" s="127" t="s">
        <v>187</v>
      </c>
      <c r="Z10" s="136">
        <v>143</v>
      </c>
    </row>
    <row r="11" spans="1:26" ht="19.5" customHeight="1" x14ac:dyDescent="0.25">
      <c r="A11" s="128">
        <v>142</v>
      </c>
      <c r="B11" s="128">
        <v>270</v>
      </c>
      <c r="C11" s="136">
        <v>9</v>
      </c>
      <c r="D11" s="129">
        <v>15</v>
      </c>
      <c r="E11" s="136">
        <v>9</v>
      </c>
      <c r="F11" s="130"/>
      <c r="G11" s="136">
        <v>142</v>
      </c>
      <c r="H11" s="130"/>
      <c r="I11" s="136">
        <v>142</v>
      </c>
      <c r="J11" s="130"/>
      <c r="K11" s="136">
        <v>142</v>
      </c>
      <c r="L11" s="127" t="s">
        <v>188</v>
      </c>
      <c r="M11" s="136">
        <v>142</v>
      </c>
      <c r="N11" s="145"/>
      <c r="O11" s="128">
        <v>547</v>
      </c>
      <c r="P11" s="136">
        <v>142</v>
      </c>
      <c r="Q11" s="129">
        <v>56.8</v>
      </c>
      <c r="R11" s="136">
        <v>142</v>
      </c>
      <c r="S11" s="130"/>
      <c r="T11" s="136">
        <v>142</v>
      </c>
      <c r="U11" s="129">
        <v>8.4</v>
      </c>
      <c r="V11" s="136">
        <v>142</v>
      </c>
      <c r="W11" s="129">
        <v>13.5</v>
      </c>
      <c r="X11" s="136">
        <v>142</v>
      </c>
      <c r="Y11" s="127" t="s">
        <v>189</v>
      </c>
      <c r="Z11" s="136">
        <v>142</v>
      </c>
    </row>
    <row r="12" spans="1:26" ht="19.5" customHeight="1" x14ac:dyDescent="0.25">
      <c r="A12" s="128">
        <v>141</v>
      </c>
      <c r="B12" s="128">
        <v>275</v>
      </c>
      <c r="C12" s="136">
        <v>10</v>
      </c>
      <c r="D12" s="129">
        <v>15.5</v>
      </c>
      <c r="E12" s="136">
        <v>10</v>
      </c>
      <c r="F12" s="130"/>
      <c r="G12" s="136">
        <v>141</v>
      </c>
      <c r="H12" s="129">
        <v>7.4</v>
      </c>
      <c r="I12" s="136">
        <v>141</v>
      </c>
      <c r="J12" s="129">
        <v>11.4</v>
      </c>
      <c r="K12" s="136">
        <v>141</v>
      </c>
      <c r="L12" s="127" t="s">
        <v>190</v>
      </c>
      <c r="M12" s="136">
        <v>141</v>
      </c>
      <c r="N12" s="145"/>
      <c r="O12" s="128">
        <v>546</v>
      </c>
      <c r="P12" s="136">
        <v>141</v>
      </c>
      <c r="Q12" s="129">
        <v>56.6</v>
      </c>
      <c r="R12" s="136">
        <v>141</v>
      </c>
      <c r="S12" s="130"/>
      <c r="T12" s="136">
        <v>141</v>
      </c>
      <c r="U12" s="130"/>
      <c r="V12" s="136">
        <v>141</v>
      </c>
      <c r="W12" s="130"/>
      <c r="X12" s="136">
        <v>141</v>
      </c>
      <c r="Y12" s="127" t="s">
        <v>191</v>
      </c>
      <c r="Z12" s="136">
        <v>141</v>
      </c>
    </row>
    <row r="13" spans="1:26" ht="19.5" customHeight="1" x14ac:dyDescent="0.25">
      <c r="A13" s="128">
        <v>140</v>
      </c>
      <c r="B13" s="128">
        <v>280</v>
      </c>
      <c r="C13" s="136">
        <v>11</v>
      </c>
      <c r="D13" s="129">
        <v>16</v>
      </c>
      <c r="E13" s="136">
        <v>11</v>
      </c>
      <c r="F13" s="129">
        <v>4.3</v>
      </c>
      <c r="G13" s="136">
        <v>140</v>
      </c>
      <c r="H13" s="130"/>
      <c r="I13" s="136">
        <v>140</v>
      </c>
      <c r="J13" s="130"/>
      <c r="K13" s="136">
        <v>140</v>
      </c>
      <c r="L13" s="127" t="s">
        <v>192</v>
      </c>
      <c r="M13" s="136">
        <v>140</v>
      </c>
      <c r="N13" s="145"/>
      <c r="O13" s="128">
        <v>545</v>
      </c>
      <c r="P13" s="136">
        <v>140</v>
      </c>
      <c r="Q13" s="129">
        <v>56.4</v>
      </c>
      <c r="R13" s="136">
        <v>140</v>
      </c>
      <c r="S13" s="130"/>
      <c r="T13" s="136">
        <v>140</v>
      </c>
      <c r="U13" s="129">
        <v>8.5</v>
      </c>
      <c r="V13" s="136">
        <v>140</v>
      </c>
      <c r="W13" s="129">
        <v>13.6</v>
      </c>
      <c r="X13" s="136">
        <v>140</v>
      </c>
      <c r="Y13" s="127" t="s">
        <v>193</v>
      </c>
      <c r="Z13" s="136">
        <v>140</v>
      </c>
    </row>
    <row r="14" spans="1:26" ht="19.5" customHeight="1" x14ac:dyDescent="0.25">
      <c r="A14" s="128">
        <v>139</v>
      </c>
      <c r="B14" s="128">
        <v>285</v>
      </c>
      <c r="C14" s="136">
        <v>12</v>
      </c>
      <c r="D14" s="129">
        <v>16.5</v>
      </c>
      <c r="E14" s="136">
        <v>12</v>
      </c>
      <c r="F14" s="130"/>
      <c r="G14" s="136">
        <v>139</v>
      </c>
      <c r="H14" s="130"/>
      <c r="I14" s="136">
        <v>139</v>
      </c>
      <c r="J14" s="130"/>
      <c r="K14" s="136">
        <v>139</v>
      </c>
      <c r="L14" s="127" t="s">
        <v>194</v>
      </c>
      <c r="M14" s="136">
        <v>139</v>
      </c>
      <c r="N14" s="145"/>
      <c r="O14" s="128">
        <v>544</v>
      </c>
      <c r="P14" s="136">
        <v>139</v>
      </c>
      <c r="Q14" s="129">
        <v>56.2</v>
      </c>
      <c r="R14" s="136">
        <v>139</v>
      </c>
      <c r="S14" s="129">
        <v>4.5999999999999996</v>
      </c>
      <c r="T14" s="136">
        <v>139</v>
      </c>
      <c r="U14" s="130"/>
      <c r="V14" s="136">
        <v>139</v>
      </c>
      <c r="W14" s="130"/>
      <c r="X14" s="136">
        <v>139</v>
      </c>
      <c r="Y14" s="127" t="s">
        <v>195</v>
      </c>
      <c r="Z14" s="136">
        <v>139</v>
      </c>
    </row>
    <row r="15" spans="1:26" ht="19.5" customHeight="1" x14ac:dyDescent="0.25">
      <c r="A15" s="128">
        <v>138</v>
      </c>
      <c r="B15" s="128">
        <v>290</v>
      </c>
      <c r="C15" s="136">
        <v>13</v>
      </c>
      <c r="D15" s="129">
        <v>17</v>
      </c>
      <c r="E15" s="136">
        <v>13</v>
      </c>
      <c r="F15" s="130"/>
      <c r="G15" s="136">
        <v>138</v>
      </c>
      <c r="H15" s="129">
        <v>7.5</v>
      </c>
      <c r="I15" s="136">
        <v>138</v>
      </c>
      <c r="J15" s="129">
        <v>11.5</v>
      </c>
      <c r="K15" s="136">
        <v>138</v>
      </c>
      <c r="L15" s="127" t="s">
        <v>196</v>
      </c>
      <c r="M15" s="136">
        <v>138</v>
      </c>
      <c r="N15" s="145"/>
      <c r="O15" s="128">
        <v>543</v>
      </c>
      <c r="P15" s="136">
        <v>138</v>
      </c>
      <c r="Q15" s="129">
        <v>56</v>
      </c>
      <c r="R15" s="136">
        <v>138</v>
      </c>
      <c r="S15" s="130"/>
      <c r="T15" s="136">
        <v>138</v>
      </c>
      <c r="U15" s="129">
        <v>8.6</v>
      </c>
      <c r="V15" s="136">
        <v>138</v>
      </c>
      <c r="W15" s="129">
        <v>13.7</v>
      </c>
      <c r="X15" s="136">
        <v>138</v>
      </c>
      <c r="Y15" s="127" t="s">
        <v>197</v>
      </c>
      <c r="Z15" s="136">
        <v>138</v>
      </c>
    </row>
    <row r="16" spans="1:26" ht="19.5" customHeight="1" x14ac:dyDescent="0.25">
      <c r="A16" s="128">
        <v>137</v>
      </c>
      <c r="B16" s="128">
        <v>295</v>
      </c>
      <c r="C16" s="136">
        <v>14</v>
      </c>
      <c r="D16" s="129">
        <v>17.5</v>
      </c>
      <c r="E16" s="136">
        <v>14</v>
      </c>
      <c r="F16" s="130"/>
      <c r="G16" s="136">
        <v>137</v>
      </c>
      <c r="H16" s="130"/>
      <c r="I16" s="136">
        <v>137</v>
      </c>
      <c r="J16" s="130"/>
      <c r="K16" s="136">
        <v>137</v>
      </c>
      <c r="L16" s="127" t="s">
        <v>198</v>
      </c>
      <c r="M16" s="136">
        <v>137</v>
      </c>
      <c r="N16" s="145"/>
      <c r="O16" s="128">
        <v>542</v>
      </c>
      <c r="P16" s="136">
        <v>137</v>
      </c>
      <c r="Q16" s="129">
        <v>55.7</v>
      </c>
      <c r="R16" s="136">
        <v>137</v>
      </c>
      <c r="S16" s="130"/>
      <c r="T16" s="136">
        <v>137</v>
      </c>
      <c r="U16" s="130"/>
      <c r="V16" s="136">
        <v>137</v>
      </c>
      <c r="W16" s="130"/>
      <c r="X16" s="136">
        <v>137</v>
      </c>
      <c r="Y16" s="127" t="s">
        <v>199</v>
      </c>
      <c r="Z16" s="136">
        <v>137</v>
      </c>
    </row>
    <row r="17" spans="1:26" ht="19.5" customHeight="1" x14ac:dyDescent="0.25">
      <c r="A17" s="128">
        <v>136</v>
      </c>
      <c r="B17" s="128">
        <v>300</v>
      </c>
      <c r="C17" s="136">
        <v>15</v>
      </c>
      <c r="D17" s="129">
        <v>15</v>
      </c>
      <c r="E17" s="136">
        <v>15</v>
      </c>
      <c r="F17" s="130"/>
      <c r="G17" s="136">
        <v>136</v>
      </c>
      <c r="H17" s="130"/>
      <c r="I17" s="136">
        <v>136</v>
      </c>
      <c r="J17" s="130"/>
      <c r="K17" s="136">
        <v>136</v>
      </c>
      <c r="L17" s="127" t="s">
        <v>200</v>
      </c>
      <c r="M17" s="136">
        <v>136</v>
      </c>
      <c r="N17" s="145"/>
      <c r="O17" s="128">
        <v>541</v>
      </c>
      <c r="P17" s="136">
        <v>136</v>
      </c>
      <c r="Q17" s="129">
        <v>55.4</v>
      </c>
      <c r="R17" s="136">
        <v>136</v>
      </c>
      <c r="S17" s="130"/>
      <c r="T17" s="136">
        <v>136</v>
      </c>
      <c r="U17" s="130"/>
      <c r="V17" s="136">
        <v>136</v>
      </c>
      <c r="W17" s="129">
        <v>13.8</v>
      </c>
      <c r="X17" s="136">
        <v>136</v>
      </c>
      <c r="Y17" s="127" t="s">
        <v>201</v>
      </c>
      <c r="Z17" s="136">
        <v>136</v>
      </c>
    </row>
    <row r="18" spans="1:26" ht="19.5" customHeight="1" x14ac:dyDescent="0.25">
      <c r="A18" s="128">
        <v>135</v>
      </c>
      <c r="B18" s="128">
        <v>305</v>
      </c>
      <c r="C18" s="136">
        <v>16</v>
      </c>
      <c r="D18" s="129">
        <v>18.5</v>
      </c>
      <c r="E18" s="136">
        <v>16</v>
      </c>
      <c r="F18" s="129">
        <v>4.4000000000000004</v>
      </c>
      <c r="G18" s="136">
        <v>135</v>
      </c>
      <c r="H18" s="129">
        <v>7.6</v>
      </c>
      <c r="I18" s="136">
        <v>135</v>
      </c>
      <c r="J18" s="129">
        <v>11.6</v>
      </c>
      <c r="K18" s="136">
        <v>135</v>
      </c>
      <c r="L18" s="127" t="s">
        <v>202</v>
      </c>
      <c r="M18" s="136">
        <v>135</v>
      </c>
      <c r="N18" s="145"/>
      <c r="O18" s="128">
        <v>540</v>
      </c>
      <c r="P18" s="136">
        <v>135</v>
      </c>
      <c r="Q18" s="129">
        <v>55.1</v>
      </c>
      <c r="R18" s="136">
        <v>135</v>
      </c>
      <c r="S18" s="130"/>
      <c r="T18" s="136">
        <v>135</v>
      </c>
      <c r="U18" s="129">
        <v>8.6999999999999993</v>
      </c>
      <c r="V18" s="136">
        <v>135</v>
      </c>
      <c r="W18" s="130"/>
      <c r="X18" s="136">
        <v>135</v>
      </c>
      <c r="Y18" s="127" t="s">
        <v>203</v>
      </c>
      <c r="Z18" s="136">
        <v>135</v>
      </c>
    </row>
    <row r="19" spans="1:26" ht="19.5" customHeight="1" x14ac:dyDescent="0.25">
      <c r="A19" s="128">
        <v>134</v>
      </c>
      <c r="B19" s="128">
        <v>310</v>
      </c>
      <c r="C19" s="136">
        <v>17</v>
      </c>
      <c r="D19" s="129">
        <v>19</v>
      </c>
      <c r="E19" s="136">
        <v>17</v>
      </c>
      <c r="F19" s="130"/>
      <c r="G19" s="136">
        <v>134</v>
      </c>
      <c r="H19" s="130"/>
      <c r="I19" s="136">
        <v>134</v>
      </c>
      <c r="J19" s="130"/>
      <c r="K19" s="136">
        <v>134</v>
      </c>
      <c r="L19" s="127" t="s">
        <v>204</v>
      </c>
      <c r="M19" s="136">
        <v>134</v>
      </c>
      <c r="N19" s="145"/>
      <c r="O19" s="128">
        <v>539</v>
      </c>
      <c r="P19" s="136">
        <v>134</v>
      </c>
      <c r="Q19" s="129">
        <v>54.8</v>
      </c>
      <c r="R19" s="136">
        <v>134</v>
      </c>
      <c r="S19" s="130"/>
      <c r="T19" s="136">
        <v>134</v>
      </c>
      <c r="U19" s="130"/>
      <c r="V19" s="136">
        <v>134</v>
      </c>
      <c r="W19" s="129">
        <v>13.9</v>
      </c>
      <c r="X19" s="136">
        <v>134</v>
      </c>
      <c r="Y19" s="127" t="s">
        <v>205</v>
      </c>
      <c r="Z19" s="136">
        <v>134</v>
      </c>
    </row>
    <row r="20" spans="1:26" ht="19.5" customHeight="1" x14ac:dyDescent="0.25">
      <c r="A20" s="128">
        <v>133</v>
      </c>
      <c r="B20" s="128">
        <v>315</v>
      </c>
      <c r="C20" s="136">
        <v>18</v>
      </c>
      <c r="D20" s="129">
        <v>19.5</v>
      </c>
      <c r="E20" s="136">
        <v>18</v>
      </c>
      <c r="F20" s="130"/>
      <c r="G20" s="136">
        <v>133</v>
      </c>
      <c r="H20" s="130"/>
      <c r="I20" s="136">
        <v>133</v>
      </c>
      <c r="J20" s="130"/>
      <c r="K20" s="136">
        <v>133</v>
      </c>
      <c r="L20" s="127" t="s">
        <v>207</v>
      </c>
      <c r="M20" s="136">
        <v>133</v>
      </c>
      <c r="N20" s="145"/>
      <c r="O20" s="128">
        <v>538</v>
      </c>
      <c r="P20" s="136">
        <v>133</v>
      </c>
      <c r="Q20" s="129">
        <v>54.5</v>
      </c>
      <c r="R20" s="136">
        <v>133</v>
      </c>
      <c r="S20" s="129">
        <v>4.7</v>
      </c>
      <c r="T20" s="136">
        <v>133</v>
      </c>
      <c r="U20" s="130"/>
      <c r="V20" s="136">
        <v>133</v>
      </c>
      <c r="W20" s="130"/>
      <c r="X20" s="136">
        <v>133</v>
      </c>
      <c r="Y20" s="127" t="s">
        <v>208</v>
      </c>
      <c r="Z20" s="136">
        <v>133</v>
      </c>
    </row>
    <row r="21" spans="1:26" ht="19.5" customHeight="1" x14ac:dyDescent="0.25">
      <c r="A21" s="128">
        <v>132</v>
      </c>
      <c r="B21" s="128">
        <v>320</v>
      </c>
      <c r="C21" s="136">
        <v>19</v>
      </c>
      <c r="D21" s="129">
        <v>20</v>
      </c>
      <c r="E21" s="136">
        <v>19</v>
      </c>
      <c r="F21" s="130"/>
      <c r="G21" s="136">
        <v>132</v>
      </c>
      <c r="H21" s="129">
        <v>7.7</v>
      </c>
      <c r="I21" s="136">
        <v>132</v>
      </c>
      <c r="J21" s="129">
        <v>11.7</v>
      </c>
      <c r="K21" s="136">
        <v>132</v>
      </c>
      <c r="L21" s="127" t="s">
        <v>209</v>
      </c>
      <c r="M21" s="136">
        <v>132</v>
      </c>
      <c r="N21" s="145"/>
      <c r="O21" s="128">
        <v>537</v>
      </c>
      <c r="P21" s="136">
        <v>132</v>
      </c>
      <c r="Q21" s="129">
        <v>54.2</v>
      </c>
      <c r="R21" s="136">
        <v>132</v>
      </c>
      <c r="S21" s="130"/>
      <c r="T21" s="136">
        <v>132</v>
      </c>
      <c r="U21" s="129">
        <v>8.8000000000000007</v>
      </c>
      <c r="V21" s="136">
        <v>132</v>
      </c>
      <c r="W21" s="128">
        <v>14</v>
      </c>
      <c r="X21" s="136">
        <v>132</v>
      </c>
      <c r="Y21" s="127" t="s">
        <v>210</v>
      </c>
      <c r="Z21" s="136">
        <v>132</v>
      </c>
    </row>
    <row r="22" spans="1:26" ht="19.5" customHeight="1" x14ac:dyDescent="0.25">
      <c r="A22" s="128">
        <v>131</v>
      </c>
      <c r="B22" s="128">
        <v>325</v>
      </c>
      <c r="C22" s="136">
        <v>20</v>
      </c>
      <c r="D22" s="129">
        <v>20.5</v>
      </c>
      <c r="E22" s="136">
        <v>20</v>
      </c>
      <c r="F22" s="130"/>
      <c r="G22" s="136">
        <v>131</v>
      </c>
      <c r="H22" s="130"/>
      <c r="I22" s="136">
        <v>131</v>
      </c>
      <c r="J22" s="130"/>
      <c r="K22" s="136">
        <v>131</v>
      </c>
      <c r="L22" s="127" t="s">
        <v>211</v>
      </c>
      <c r="M22" s="136">
        <v>131</v>
      </c>
      <c r="N22" s="145"/>
      <c r="O22" s="128">
        <v>536</v>
      </c>
      <c r="P22" s="136">
        <v>131</v>
      </c>
      <c r="Q22" s="129">
        <v>53.9</v>
      </c>
      <c r="R22" s="136">
        <v>131</v>
      </c>
      <c r="S22" s="130"/>
      <c r="T22" s="136">
        <v>131</v>
      </c>
      <c r="U22" s="130"/>
      <c r="V22" s="136">
        <v>131</v>
      </c>
      <c r="W22" s="130"/>
      <c r="X22" s="136">
        <v>131</v>
      </c>
      <c r="Y22" s="127" t="s">
        <v>212</v>
      </c>
      <c r="Z22" s="136">
        <v>131</v>
      </c>
    </row>
    <row r="23" spans="1:26" ht="19.5" customHeight="1" x14ac:dyDescent="0.25">
      <c r="A23" s="128">
        <v>130</v>
      </c>
      <c r="B23" s="128">
        <v>330</v>
      </c>
      <c r="C23" s="136">
        <v>21</v>
      </c>
      <c r="D23" s="129">
        <v>21</v>
      </c>
      <c r="E23" s="136">
        <v>21</v>
      </c>
      <c r="F23" s="129">
        <v>4.5</v>
      </c>
      <c r="G23" s="136">
        <v>130</v>
      </c>
      <c r="H23" s="130"/>
      <c r="I23" s="136">
        <v>130</v>
      </c>
      <c r="J23" s="130"/>
      <c r="K23" s="136">
        <v>130</v>
      </c>
      <c r="L23" s="127" t="s">
        <v>213</v>
      </c>
      <c r="M23" s="136">
        <v>130</v>
      </c>
      <c r="N23" s="145"/>
      <c r="O23" s="128">
        <v>535</v>
      </c>
      <c r="P23" s="136">
        <v>130</v>
      </c>
      <c r="Q23" s="129">
        <v>53.6</v>
      </c>
      <c r="R23" s="136">
        <v>130</v>
      </c>
      <c r="S23" s="130"/>
      <c r="T23" s="136">
        <v>130</v>
      </c>
      <c r="U23" s="130"/>
      <c r="V23" s="136">
        <v>130</v>
      </c>
      <c r="W23" s="129">
        <v>14.1</v>
      </c>
      <c r="X23" s="136">
        <v>130</v>
      </c>
      <c r="Y23" s="127" t="s">
        <v>214</v>
      </c>
      <c r="Z23" s="136">
        <v>130</v>
      </c>
    </row>
    <row r="24" spans="1:26" ht="19.5" customHeight="1" x14ac:dyDescent="0.25">
      <c r="A24" s="128">
        <v>129</v>
      </c>
      <c r="B24" s="128">
        <v>335</v>
      </c>
      <c r="C24" s="136">
        <v>22</v>
      </c>
      <c r="D24" s="129">
        <v>21.5</v>
      </c>
      <c r="E24" s="136">
        <v>22</v>
      </c>
      <c r="F24" s="130"/>
      <c r="G24" s="136">
        <v>129</v>
      </c>
      <c r="H24" s="129">
        <v>7.8</v>
      </c>
      <c r="I24" s="136">
        <v>129</v>
      </c>
      <c r="J24" s="129">
        <v>11.8</v>
      </c>
      <c r="K24" s="136">
        <v>129</v>
      </c>
      <c r="L24" s="127" t="s">
        <v>215</v>
      </c>
      <c r="M24" s="136">
        <v>129</v>
      </c>
      <c r="N24" s="145"/>
      <c r="O24" s="128">
        <v>534</v>
      </c>
      <c r="P24" s="136">
        <v>129</v>
      </c>
      <c r="Q24" s="129">
        <v>53.3</v>
      </c>
      <c r="R24" s="136">
        <v>129</v>
      </c>
      <c r="S24" s="130"/>
      <c r="T24" s="136">
        <v>129</v>
      </c>
      <c r="U24" s="129">
        <v>8.9</v>
      </c>
      <c r="V24" s="136">
        <v>129</v>
      </c>
      <c r="W24" s="130"/>
      <c r="X24" s="136">
        <v>129</v>
      </c>
      <c r="Y24" s="127" t="s">
        <v>216</v>
      </c>
      <c r="Z24" s="136">
        <v>129</v>
      </c>
    </row>
    <row r="25" spans="1:26" ht="19.5" customHeight="1" x14ac:dyDescent="0.25">
      <c r="A25" s="128">
        <v>128</v>
      </c>
      <c r="B25" s="128">
        <v>340</v>
      </c>
      <c r="C25" s="136">
        <v>23</v>
      </c>
      <c r="D25" s="129">
        <v>22</v>
      </c>
      <c r="E25" s="136">
        <v>23</v>
      </c>
      <c r="F25" s="130"/>
      <c r="G25" s="136">
        <v>128</v>
      </c>
      <c r="H25" s="130"/>
      <c r="I25" s="136">
        <v>128</v>
      </c>
      <c r="J25" s="130"/>
      <c r="K25" s="136">
        <v>128</v>
      </c>
      <c r="L25" s="127" t="s">
        <v>217</v>
      </c>
      <c r="M25" s="136">
        <v>128</v>
      </c>
      <c r="N25" s="145"/>
      <c r="O25" s="128">
        <v>533</v>
      </c>
      <c r="P25" s="136">
        <v>128</v>
      </c>
      <c r="Q25" s="129">
        <v>53</v>
      </c>
      <c r="R25" s="136">
        <v>128</v>
      </c>
      <c r="S25" s="130"/>
      <c r="T25" s="136">
        <v>128</v>
      </c>
      <c r="U25" s="130"/>
      <c r="V25" s="136">
        <v>128</v>
      </c>
      <c r="W25" s="129">
        <v>14.2</v>
      </c>
      <c r="X25" s="136">
        <v>128</v>
      </c>
      <c r="Y25" s="127" t="s">
        <v>218</v>
      </c>
      <c r="Z25" s="136">
        <v>128</v>
      </c>
    </row>
    <row r="26" spans="1:26" ht="19.5" customHeight="1" x14ac:dyDescent="0.25">
      <c r="A26" s="128">
        <v>127</v>
      </c>
      <c r="B26" s="128">
        <v>345</v>
      </c>
      <c r="C26" s="136">
        <v>24</v>
      </c>
      <c r="D26" s="129">
        <v>22.5</v>
      </c>
      <c r="E26" s="136">
        <v>24</v>
      </c>
      <c r="F26" s="130"/>
      <c r="G26" s="136">
        <v>127</v>
      </c>
      <c r="H26" s="130"/>
      <c r="I26" s="136">
        <v>127</v>
      </c>
      <c r="J26" s="130"/>
      <c r="K26" s="136">
        <v>127</v>
      </c>
      <c r="L26" s="127" t="s">
        <v>219</v>
      </c>
      <c r="M26" s="136">
        <v>127</v>
      </c>
      <c r="N26" s="145"/>
      <c r="O26" s="128">
        <v>532</v>
      </c>
      <c r="P26" s="136">
        <v>127</v>
      </c>
      <c r="Q26" s="129">
        <v>52.7</v>
      </c>
      <c r="R26" s="136">
        <v>127</v>
      </c>
      <c r="S26" s="129">
        <v>4.8</v>
      </c>
      <c r="T26" s="136">
        <v>127</v>
      </c>
      <c r="U26" s="130"/>
      <c r="V26" s="136">
        <v>127</v>
      </c>
      <c r="W26" s="130"/>
      <c r="X26" s="136">
        <v>127</v>
      </c>
      <c r="Y26" s="127" t="s">
        <v>220</v>
      </c>
      <c r="Z26" s="136">
        <v>127</v>
      </c>
    </row>
    <row r="27" spans="1:26" ht="19.5" customHeight="1" x14ac:dyDescent="0.25">
      <c r="A27" s="128">
        <v>126</v>
      </c>
      <c r="B27" s="128">
        <v>349</v>
      </c>
      <c r="C27" s="136">
        <v>25</v>
      </c>
      <c r="D27" s="129">
        <v>23</v>
      </c>
      <c r="E27" s="136">
        <v>25</v>
      </c>
      <c r="F27" s="130"/>
      <c r="G27" s="136">
        <v>126</v>
      </c>
      <c r="H27" s="129">
        <v>7.9</v>
      </c>
      <c r="I27" s="136">
        <v>126</v>
      </c>
      <c r="J27" s="129">
        <v>11.9</v>
      </c>
      <c r="K27" s="136">
        <v>126</v>
      </c>
      <c r="L27" s="127" t="s">
        <v>221</v>
      </c>
      <c r="M27" s="136">
        <v>126</v>
      </c>
      <c r="N27" s="145"/>
      <c r="O27" s="128">
        <v>531</v>
      </c>
      <c r="P27" s="136">
        <v>126</v>
      </c>
      <c r="Q27" s="129">
        <v>52.4</v>
      </c>
      <c r="R27" s="136">
        <v>126</v>
      </c>
      <c r="S27" s="130"/>
      <c r="T27" s="136">
        <v>126</v>
      </c>
      <c r="U27" s="129">
        <v>9</v>
      </c>
      <c r="V27" s="136">
        <v>126</v>
      </c>
      <c r="W27" s="129">
        <v>14.3</v>
      </c>
      <c r="X27" s="136">
        <v>126</v>
      </c>
      <c r="Y27" s="127" t="s">
        <v>222</v>
      </c>
      <c r="Z27" s="136">
        <v>126</v>
      </c>
    </row>
    <row r="28" spans="1:26" ht="19.5" customHeight="1" x14ac:dyDescent="0.25">
      <c r="A28" s="128">
        <v>125</v>
      </c>
      <c r="B28" s="128">
        <v>353</v>
      </c>
      <c r="C28" s="136">
        <v>26</v>
      </c>
      <c r="D28" s="129">
        <v>23.5</v>
      </c>
      <c r="E28" s="136">
        <v>26</v>
      </c>
      <c r="F28" s="129">
        <v>4.5999999999999996</v>
      </c>
      <c r="G28" s="136">
        <v>125</v>
      </c>
      <c r="H28" s="130"/>
      <c r="I28" s="136">
        <v>125</v>
      </c>
      <c r="J28" s="130"/>
      <c r="K28" s="136">
        <v>125</v>
      </c>
      <c r="L28" s="127" t="s">
        <v>223</v>
      </c>
      <c r="M28" s="136">
        <v>125</v>
      </c>
      <c r="N28" s="145"/>
      <c r="O28" s="128">
        <v>530</v>
      </c>
      <c r="P28" s="136">
        <v>125</v>
      </c>
      <c r="Q28" s="129">
        <v>52.1</v>
      </c>
      <c r="R28" s="136">
        <v>125</v>
      </c>
      <c r="S28" s="130"/>
      <c r="T28" s="136">
        <v>125</v>
      </c>
      <c r="U28" s="130"/>
      <c r="V28" s="136">
        <v>125</v>
      </c>
      <c r="W28" s="130"/>
      <c r="X28" s="136">
        <v>125</v>
      </c>
      <c r="Y28" s="127" t="s">
        <v>224</v>
      </c>
      <c r="Z28" s="136">
        <v>125</v>
      </c>
    </row>
    <row r="29" spans="1:26" ht="19.5" customHeight="1" x14ac:dyDescent="0.25">
      <c r="A29" s="128">
        <v>124</v>
      </c>
      <c r="B29" s="128">
        <v>357</v>
      </c>
      <c r="C29" s="136">
        <v>27</v>
      </c>
      <c r="D29" s="129">
        <v>24</v>
      </c>
      <c r="E29" s="136">
        <v>27</v>
      </c>
      <c r="F29" s="130"/>
      <c r="G29" s="136">
        <v>124</v>
      </c>
      <c r="H29" s="130"/>
      <c r="I29" s="136">
        <v>124</v>
      </c>
      <c r="J29" s="130"/>
      <c r="K29" s="136">
        <v>124</v>
      </c>
      <c r="L29" s="127" t="s">
        <v>225</v>
      </c>
      <c r="M29" s="136">
        <v>124</v>
      </c>
      <c r="N29" s="145"/>
      <c r="O29" s="128">
        <v>529</v>
      </c>
      <c r="P29" s="136">
        <v>124</v>
      </c>
      <c r="Q29" s="129">
        <v>51.8</v>
      </c>
      <c r="R29" s="136">
        <v>124</v>
      </c>
      <c r="S29" s="130"/>
      <c r="T29" s="136">
        <v>124</v>
      </c>
      <c r="U29" s="130"/>
      <c r="V29" s="136">
        <v>124</v>
      </c>
      <c r="W29" s="129">
        <v>14.4</v>
      </c>
      <c r="X29" s="136">
        <v>124</v>
      </c>
      <c r="Y29" s="127" t="s">
        <v>226</v>
      </c>
      <c r="Z29" s="136">
        <v>124</v>
      </c>
    </row>
    <row r="30" spans="1:26" ht="19.5" customHeight="1" x14ac:dyDescent="0.25">
      <c r="A30" s="128">
        <v>123</v>
      </c>
      <c r="B30" s="128">
        <v>361</v>
      </c>
      <c r="C30" s="136">
        <v>28</v>
      </c>
      <c r="D30" s="129">
        <v>24.5</v>
      </c>
      <c r="E30" s="136">
        <v>28</v>
      </c>
      <c r="F30" s="130"/>
      <c r="G30" s="136">
        <v>123</v>
      </c>
      <c r="H30" s="128">
        <v>8</v>
      </c>
      <c r="I30" s="136">
        <v>123</v>
      </c>
      <c r="J30" s="128">
        <v>12</v>
      </c>
      <c r="K30" s="136">
        <v>123</v>
      </c>
      <c r="L30" s="127" t="s">
        <v>227</v>
      </c>
      <c r="M30" s="136">
        <v>123</v>
      </c>
      <c r="N30" s="145"/>
      <c r="O30" s="128">
        <v>528</v>
      </c>
      <c r="P30" s="136">
        <v>123</v>
      </c>
      <c r="Q30" s="129">
        <v>51.5</v>
      </c>
      <c r="R30" s="136">
        <v>123</v>
      </c>
      <c r="S30" s="130"/>
      <c r="T30" s="136">
        <v>123</v>
      </c>
      <c r="U30" s="129">
        <v>9.1</v>
      </c>
      <c r="V30" s="136">
        <v>123</v>
      </c>
      <c r="W30" s="130"/>
      <c r="X30" s="136">
        <v>123</v>
      </c>
      <c r="Y30" s="127" t="s">
        <v>228</v>
      </c>
      <c r="Z30" s="136">
        <v>123</v>
      </c>
    </row>
    <row r="31" spans="1:26" ht="19.5" customHeight="1" x14ac:dyDescent="0.25">
      <c r="A31" s="128">
        <v>122</v>
      </c>
      <c r="B31" s="128">
        <v>365</v>
      </c>
      <c r="C31" s="136">
        <v>29</v>
      </c>
      <c r="D31" s="129">
        <v>25</v>
      </c>
      <c r="E31" s="136">
        <v>29</v>
      </c>
      <c r="F31" s="130"/>
      <c r="G31" s="136">
        <v>122</v>
      </c>
      <c r="H31" s="130"/>
      <c r="I31" s="136">
        <v>122</v>
      </c>
      <c r="J31" s="130"/>
      <c r="K31" s="136">
        <v>122</v>
      </c>
      <c r="L31" s="127" t="s">
        <v>229</v>
      </c>
      <c r="M31" s="136">
        <v>122</v>
      </c>
      <c r="N31" s="145"/>
      <c r="O31" s="128">
        <v>527</v>
      </c>
      <c r="P31" s="136">
        <v>122</v>
      </c>
      <c r="Q31" s="129">
        <v>51.2</v>
      </c>
      <c r="R31" s="136">
        <v>122</v>
      </c>
      <c r="S31" s="130"/>
      <c r="T31" s="136">
        <v>122</v>
      </c>
      <c r="U31" s="130"/>
      <c r="V31" s="136">
        <v>122</v>
      </c>
      <c r="W31" s="129">
        <v>14.5</v>
      </c>
      <c r="X31" s="136">
        <v>122</v>
      </c>
      <c r="Y31" s="127" t="s">
        <v>230</v>
      </c>
      <c r="Z31" s="136">
        <v>122</v>
      </c>
    </row>
    <row r="32" spans="1:26" ht="19.5" customHeight="1" x14ac:dyDescent="0.25">
      <c r="A32" s="128">
        <v>121</v>
      </c>
      <c r="B32" s="128">
        <v>369</v>
      </c>
      <c r="C32" s="136">
        <v>30</v>
      </c>
      <c r="D32" s="129">
        <v>25.5</v>
      </c>
      <c r="E32" s="136">
        <v>30</v>
      </c>
      <c r="F32" s="130"/>
      <c r="G32" s="136">
        <v>121</v>
      </c>
      <c r="H32" s="130"/>
      <c r="I32" s="136">
        <v>121</v>
      </c>
      <c r="J32" s="130"/>
      <c r="K32" s="136">
        <v>121</v>
      </c>
      <c r="L32" s="149">
        <v>1.6701388888888892E-3</v>
      </c>
      <c r="M32" s="136">
        <v>121</v>
      </c>
      <c r="N32" s="145"/>
      <c r="O32" s="128">
        <v>526</v>
      </c>
      <c r="P32" s="136">
        <v>121</v>
      </c>
      <c r="Q32" s="129">
        <v>50.9</v>
      </c>
      <c r="R32" s="136">
        <v>121</v>
      </c>
      <c r="S32" s="129">
        <v>4.9000000000000004</v>
      </c>
      <c r="T32" s="136">
        <v>121</v>
      </c>
      <c r="U32" s="130"/>
      <c r="V32" s="136">
        <v>121</v>
      </c>
      <c r="W32" s="130"/>
      <c r="X32" s="136">
        <v>121</v>
      </c>
      <c r="Y32" s="127" t="s">
        <v>232</v>
      </c>
      <c r="Z32" s="136">
        <v>121</v>
      </c>
    </row>
    <row r="33" spans="1:26" ht="19.5" customHeight="1" x14ac:dyDescent="0.25">
      <c r="A33" s="128">
        <v>120</v>
      </c>
      <c r="B33" s="128">
        <v>373</v>
      </c>
      <c r="C33" s="136">
        <v>31</v>
      </c>
      <c r="D33" s="129">
        <v>26</v>
      </c>
      <c r="E33" s="136">
        <v>31</v>
      </c>
      <c r="F33" s="129">
        <v>4.7</v>
      </c>
      <c r="G33" s="136">
        <v>120</v>
      </c>
      <c r="H33" s="129">
        <v>8.1</v>
      </c>
      <c r="I33" s="136">
        <v>120</v>
      </c>
      <c r="J33" s="129">
        <v>12.1</v>
      </c>
      <c r="K33" s="136">
        <v>120</v>
      </c>
      <c r="L33" s="127" t="s">
        <v>233</v>
      </c>
      <c r="M33" s="136">
        <v>120</v>
      </c>
      <c r="N33" s="145"/>
      <c r="O33" s="128">
        <v>525</v>
      </c>
      <c r="P33" s="136">
        <v>120</v>
      </c>
      <c r="Q33" s="129">
        <v>50.6</v>
      </c>
      <c r="R33" s="136">
        <v>120</v>
      </c>
      <c r="S33" s="130"/>
      <c r="T33" s="136">
        <v>120</v>
      </c>
      <c r="U33" s="129">
        <v>9.1999999999999993</v>
      </c>
      <c r="V33" s="136">
        <v>120</v>
      </c>
      <c r="W33" s="129">
        <v>14.6</v>
      </c>
      <c r="X33" s="136">
        <v>120</v>
      </c>
      <c r="Y33" s="127" t="s">
        <v>234</v>
      </c>
      <c r="Z33" s="136">
        <v>120</v>
      </c>
    </row>
    <row r="34" spans="1:26" ht="18.75" x14ac:dyDescent="0.25">
      <c r="A34" s="128">
        <v>119</v>
      </c>
      <c r="B34" s="128">
        <v>377</v>
      </c>
      <c r="C34" s="136">
        <v>32</v>
      </c>
      <c r="D34" s="129">
        <v>26.5</v>
      </c>
      <c r="E34" s="136">
        <v>32</v>
      </c>
      <c r="F34" s="130"/>
      <c r="G34" s="136">
        <v>119</v>
      </c>
      <c r="H34" s="130"/>
      <c r="I34" s="136">
        <v>119</v>
      </c>
      <c r="J34" s="130"/>
      <c r="K34" s="136">
        <v>119</v>
      </c>
      <c r="L34" s="127" t="s">
        <v>235</v>
      </c>
      <c r="M34" s="136">
        <v>119</v>
      </c>
      <c r="N34" s="145"/>
      <c r="O34" s="128">
        <v>524</v>
      </c>
      <c r="P34" s="136">
        <v>119</v>
      </c>
      <c r="Q34" s="129">
        <v>50.3</v>
      </c>
      <c r="R34" s="136">
        <v>119</v>
      </c>
      <c r="S34" s="130"/>
      <c r="T34" s="136">
        <v>119</v>
      </c>
      <c r="U34" s="130"/>
      <c r="V34" s="136">
        <v>119</v>
      </c>
      <c r="W34" s="130"/>
      <c r="X34" s="136">
        <v>119</v>
      </c>
      <c r="Y34" s="127" t="s">
        <v>236</v>
      </c>
      <c r="Z34" s="136">
        <v>119</v>
      </c>
    </row>
    <row r="35" spans="1:26" ht="18.75" x14ac:dyDescent="0.25">
      <c r="A35" s="128">
        <v>118</v>
      </c>
      <c r="B35" s="128">
        <v>381</v>
      </c>
      <c r="C35" s="138">
        <v>33</v>
      </c>
      <c r="D35" s="129">
        <v>27</v>
      </c>
      <c r="E35" s="138">
        <v>33</v>
      </c>
      <c r="F35" s="130"/>
      <c r="G35" s="136">
        <v>118</v>
      </c>
      <c r="H35" s="130"/>
      <c r="I35" s="136">
        <v>118</v>
      </c>
      <c r="J35" s="130"/>
      <c r="K35" s="136">
        <v>118</v>
      </c>
      <c r="L35" s="127" t="s">
        <v>237</v>
      </c>
      <c r="M35" s="136">
        <v>118</v>
      </c>
      <c r="N35" s="145"/>
      <c r="O35" s="128">
        <v>523</v>
      </c>
      <c r="P35" s="136">
        <v>118</v>
      </c>
      <c r="Q35" s="129">
        <v>50</v>
      </c>
      <c r="R35" s="136">
        <v>118</v>
      </c>
      <c r="S35" s="130"/>
      <c r="T35" s="136">
        <v>118</v>
      </c>
      <c r="U35" s="130"/>
      <c r="V35" s="136">
        <v>118</v>
      </c>
      <c r="W35" s="130"/>
      <c r="X35" s="136">
        <v>118</v>
      </c>
      <c r="Y35" s="127" t="s">
        <v>238</v>
      </c>
      <c r="Z35" s="136">
        <v>118</v>
      </c>
    </row>
    <row r="36" spans="1:26" ht="18.75" x14ac:dyDescent="0.25">
      <c r="A36" s="128">
        <v>117</v>
      </c>
      <c r="B36" s="128">
        <v>385</v>
      </c>
      <c r="C36" s="136">
        <v>34</v>
      </c>
      <c r="D36" s="129">
        <v>27.5</v>
      </c>
      <c r="E36" s="136">
        <v>34</v>
      </c>
      <c r="F36" s="130"/>
      <c r="G36" s="136">
        <v>117</v>
      </c>
      <c r="H36" s="129">
        <v>8.1999999999999993</v>
      </c>
      <c r="I36" s="136">
        <v>117</v>
      </c>
      <c r="J36" s="129">
        <v>12.2</v>
      </c>
      <c r="K36" s="136">
        <v>117</v>
      </c>
      <c r="L36" s="127" t="s">
        <v>239</v>
      </c>
      <c r="M36" s="136">
        <v>117</v>
      </c>
      <c r="N36" s="145"/>
      <c r="O36" s="128">
        <v>522</v>
      </c>
      <c r="P36" s="136">
        <v>117</v>
      </c>
      <c r="Q36" s="129">
        <v>49.7</v>
      </c>
      <c r="R36" s="136">
        <v>117</v>
      </c>
      <c r="S36" s="130"/>
      <c r="T36" s="136">
        <v>117</v>
      </c>
      <c r="U36" s="129">
        <v>9.3000000000000007</v>
      </c>
      <c r="V36" s="136">
        <v>117</v>
      </c>
      <c r="W36" s="129">
        <v>14.7</v>
      </c>
      <c r="X36" s="136">
        <v>117</v>
      </c>
      <c r="Y36" s="127" t="s">
        <v>240</v>
      </c>
      <c r="Z36" s="136">
        <v>117</v>
      </c>
    </row>
    <row r="37" spans="1:26" ht="18.75" x14ac:dyDescent="0.25">
      <c r="A37" s="128">
        <v>116</v>
      </c>
      <c r="B37" s="128">
        <v>389</v>
      </c>
      <c r="C37" s="136">
        <v>35</v>
      </c>
      <c r="D37" s="129">
        <v>28</v>
      </c>
      <c r="E37" s="136">
        <v>35</v>
      </c>
      <c r="F37" s="130"/>
      <c r="G37" s="136">
        <v>116</v>
      </c>
      <c r="H37" s="130"/>
      <c r="I37" s="136">
        <v>116</v>
      </c>
      <c r="J37" s="130"/>
      <c r="K37" s="136">
        <v>116</v>
      </c>
      <c r="L37" s="149">
        <v>1.712962962962963E-3</v>
      </c>
      <c r="M37" s="136">
        <v>116</v>
      </c>
      <c r="N37" s="145"/>
      <c r="O37" s="128">
        <v>521</v>
      </c>
      <c r="P37" s="136">
        <v>116</v>
      </c>
      <c r="Q37" s="127" t="s">
        <v>242</v>
      </c>
      <c r="R37" s="136">
        <v>116</v>
      </c>
      <c r="S37" s="130"/>
      <c r="T37" s="136">
        <v>116</v>
      </c>
      <c r="U37" s="130"/>
      <c r="V37" s="136">
        <v>116</v>
      </c>
      <c r="W37" s="130"/>
      <c r="X37" s="136">
        <v>116</v>
      </c>
      <c r="Y37" s="127" t="s">
        <v>243</v>
      </c>
      <c r="Z37" s="136">
        <v>116</v>
      </c>
    </row>
    <row r="38" spans="1:26" ht="18.75" x14ac:dyDescent="0.25">
      <c r="A38" s="128">
        <v>115</v>
      </c>
      <c r="B38" s="128">
        <v>393</v>
      </c>
      <c r="C38" s="136">
        <v>36</v>
      </c>
      <c r="D38" s="129">
        <v>28.5</v>
      </c>
      <c r="E38" s="136">
        <v>36</v>
      </c>
      <c r="F38" s="129">
        <v>4.8</v>
      </c>
      <c r="G38" s="136">
        <v>115</v>
      </c>
      <c r="H38" s="130"/>
      <c r="I38" s="136">
        <v>115</v>
      </c>
      <c r="J38" s="130"/>
      <c r="K38" s="136">
        <v>115</v>
      </c>
      <c r="L38" s="127" t="s">
        <v>244</v>
      </c>
      <c r="M38" s="136">
        <v>115</v>
      </c>
      <c r="N38" s="145"/>
      <c r="O38" s="128">
        <v>520</v>
      </c>
      <c r="P38" s="136">
        <v>115</v>
      </c>
      <c r="Q38" s="129">
        <v>49.1</v>
      </c>
      <c r="R38" s="136">
        <v>115</v>
      </c>
      <c r="S38" s="128">
        <v>5</v>
      </c>
      <c r="T38" s="136">
        <v>115</v>
      </c>
      <c r="U38" s="130"/>
      <c r="V38" s="136">
        <v>115</v>
      </c>
      <c r="W38" s="130"/>
      <c r="X38" s="136">
        <v>115</v>
      </c>
      <c r="Y38" s="127" t="s">
        <v>245</v>
      </c>
      <c r="Z38" s="136">
        <v>115</v>
      </c>
    </row>
    <row r="39" spans="1:26" ht="18.75" x14ac:dyDescent="0.25">
      <c r="A39" s="128">
        <v>114</v>
      </c>
      <c r="B39" s="128">
        <v>397</v>
      </c>
      <c r="C39" s="136">
        <v>37</v>
      </c>
      <c r="D39" s="129">
        <v>29</v>
      </c>
      <c r="E39" s="136">
        <v>37</v>
      </c>
      <c r="F39" s="130"/>
      <c r="G39" s="136">
        <v>114</v>
      </c>
      <c r="H39" s="129">
        <v>8.3000000000000007</v>
      </c>
      <c r="I39" s="136">
        <v>114</v>
      </c>
      <c r="J39" s="129">
        <v>12.3</v>
      </c>
      <c r="K39" s="136">
        <v>114</v>
      </c>
      <c r="L39" s="127" t="s">
        <v>246</v>
      </c>
      <c r="M39" s="136">
        <v>114</v>
      </c>
      <c r="N39" s="145"/>
      <c r="O39" s="128">
        <v>519</v>
      </c>
      <c r="P39" s="136">
        <v>114</v>
      </c>
      <c r="Q39" s="129">
        <v>48.8</v>
      </c>
      <c r="R39" s="136">
        <v>114</v>
      </c>
      <c r="S39" s="130"/>
      <c r="T39" s="136">
        <v>114</v>
      </c>
      <c r="U39" s="129">
        <v>9.4</v>
      </c>
      <c r="V39" s="136">
        <v>114</v>
      </c>
      <c r="W39" s="129">
        <v>14.8</v>
      </c>
      <c r="X39" s="136">
        <v>114</v>
      </c>
      <c r="Y39" s="127" t="s">
        <v>247</v>
      </c>
      <c r="Z39" s="136">
        <v>114</v>
      </c>
    </row>
    <row r="40" spans="1:26" ht="18.75" x14ac:dyDescent="0.25">
      <c r="A40" s="128">
        <v>113</v>
      </c>
      <c r="B40" s="128">
        <v>401</v>
      </c>
      <c r="C40" s="136">
        <v>38</v>
      </c>
      <c r="D40" s="129">
        <v>29.5</v>
      </c>
      <c r="E40" s="136">
        <v>38</v>
      </c>
      <c r="F40" s="130"/>
      <c r="G40" s="136">
        <v>113</v>
      </c>
      <c r="H40" s="130"/>
      <c r="I40" s="136">
        <v>113</v>
      </c>
      <c r="J40" s="130"/>
      <c r="K40" s="136">
        <v>113</v>
      </c>
      <c r="L40" s="127" t="s">
        <v>248</v>
      </c>
      <c r="M40" s="136">
        <v>113</v>
      </c>
      <c r="N40" s="145"/>
      <c r="O40" s="128">
        <v>518</v>
      </c>
      <c r="P40" s="136">
        <v>113</v>
      </c>
      <c r="Q40" s="129">
        <v>48.5</v>
      </c>
      <c r="R40" s="136">
        <v>113</v>
      </c>
      <c r="S40" s="130"/>
      <c r="T40" s="136">
        <v>113</v>
      </c>
      <c r="U40" s="130"/>
      <c r="V40" s="136">
        <v>113</v>
      </c>
      <c r="W40" s="130"/>
      <c r="X40" s="136">
        <v>113</v>
      </c>
      <c r="Y40" s="127" t="s">
        <v>249</v>
      </c>
      <c r="Z40" s="136">
        <v>113</v>
      </c>
    </row>
    <row r="41" spans="1:26" ht="18.75" x14ac:dyDescent="0.25">
      <c r="A41" s="128">
        <v>112</v>
      </c>
      <c r="B41" s="128">
        <v>405</v>
      </c>
      <c r="C41" s="136">
        <v>39</v>
      </c>
      <c r="D41" s="129">
        <v>30</v>
      </c>
      <c r="E41" s="136">
        <v>39</v>
      </c>
      <c r="F41" s="130"/>
      <c r="G41" s="136">
        <v>112</v>
      </c>
      <c r="H41" s="130"/>
      <c r="I41" s="136">
        <v>112</v>
      </c>
      <c r="J41" s="130"/>
      <c r="K41" s="136">
        <v>112</v>
      </c>
      <c r="L41" s="127" t="s">
        <v>250</v>
      </c>
      <c r="M41" s="136">
        <v>112</v>
      </c>
      <c r="N41" s="145"/>
      <c r="O41" s="128">
        <v>517</v>
      </c>
      <c r="P41" s="136">
        <v>112</v>
      </c>
      <c r="Q41" s="129">
        <v>48.2</v>
      </c>
      <c r="R41" s="136">
        <v>112</v>
      </c>
      <c r="S41" s="130"/>
      <c r="T41" s="136">
        <v>112</v>
      </c>
      <c r="U41" s="130"/>
      <c r="V41" s="136">
        <v>112</v>
      </c>
      <c r="W41" s="130"/>
      <c r="X41" s="136">
        <v>112</v>
      </c>
      <c r="Y41" s="127" t="s">
        <v>251</v>
      </c>
      <c r="Z41" s="136">
        <v>112</v>
      </c>
    </row>
    <row r="42" spans="1:26" ht="18.75" x14ac:dyDescent="0.25">
      <c r="A42" s="128">
        <v>111</v>
      </c>
      <c r="B42" s="128">
        <v>409</v>
      </c>
      <c r="C42" s="136">
        <v>40</v>
      </c>
      <c r="D42" s="129">
        <v>30.5</v>
      </c>
      <c r="E42" s="136">
        <v>40</v>
      </c>
      <c r="F42" s="130"/>
      <c r="G42" s="136">
        <v>111</v>
      </c>
      <c r="H42" s="129">
        <v>8.4</v>
      </c>
      <c r="I42" s="136">
        <v>111</v>
      </c>
      <c r="J42" s="129">
        <v>12.4</v>
      </c>
      <c r="K42" s="136">
        <v>111</v>
      </c>
      <c r="L42" s="127" t="s">
        <v>252</v>
      </c>
      <c r="M42" s="136">
        <v>111</v>
      </c>
      <c r="N42" s="145"/>
      <c r="O42" s="128">
        <v>516</v>
      </c>
      <c r="P42" s="136">
        <v>111</v>
      </c>
      <c r="Q42" s="129">
        <v>47.9</v>
      </c>
      <c r="R42" s="136">
        <v>111</v>
      </c>
      <c r="S42" s="130"/>
      <c r="T42" s="136">
        <v>111</v>
      </c>
      <c r="U42" s="129">
        <v>9.5</v>
      </c>
      <c r="V42" s="136">
        <v>111</v>
      </c>
      <c r="W42" s="129">
        <v>14.9</v>
      </c>
      <c r="X42" s="136">
        <v>111</v>
      </c>
      <c r="Y42" s="127" t="s">
        <v>253</v>
      </c>
      <c r="Z42" s="136">
        <v>111</v>
      </c>
    </row>
    <row r="43" spans="1:26" ht="18.75" x14ac:dyDescent="0.25">
      <c r="A43" s="128">
        <v>110</v>
      </c>
      <c r="B43" s="128">
        <v>413</v>
      </c>
      <c r="C43" s="136">
        <v>41</v>
      </c>
      <c r="D43" s="129">
        <v>31</v>
      </c>
      <c r="E43" s="136">
        <v>41</v>
      </c>
      <c r="F43" s="130"/>
      <c r="G43" s="136">
        <v>110</v>
      </c>
      <c r="H43" s="130"/>
      <c r="I43" s="136">
        <v>110</v>
      </c>
      <c r="J43" s="130"/>
      <c r="K43" s="136">
        <v>110</v>
      </c>
      <c r="L43" s="127" t="s">
        <v>254</v>
      </c>
      <c r="M43" s="136">
        <v>110</v>
      </c>
      <c r="N43" s="145"/>
      <c r="O43" s="128">
        <v>515</v>
      </c>
      <c r="P43" s="136">
        <v>110</v>
      </c>
      <c r="Q43" s="129">
        <v>47.6</v>
      </c>
      <c r="R43" s="136">
        <v>110</v>
      </c>
      <c r="S43" s="130"/>
      <c r="T43" s="136">
        <v>110</v>
      </c>
      <c r="U43" s="130"/>
      <c r="V43" s="136">
        <v>110</v>
      </c>
      <c r="W43" s="130"/>
      <c r="X43" s="136">
        <v>110</v>
      </c>
      <c r="Y43" s="127" t="s">
        <v>255</v>
      </c>
      <c r="Z43" s="136">
        <v>110</v>
      </c>
    </row>
    <row r="44" spans="1:26" ht="18.75" x14ac:dyDescent="0.25">
      <c r="A44" s="128">
        <v>109</v>
      </c>
      <c r="B44" s="128">
        <v>417</v>
      </c>
      <c r="C44" s="136">
        <v>42</v>
      </c>
      <c r="D44" s="129">
        <v>31.5</v>
      </c>
      <c r="E44" s="136">
        <v>42</v>
      </c>
      <c r="F44" s="129">
        <v>4.9000000000000004</v>
      </c>
      <c r="G44" s="136">
        <v>109</v>
      </c>
      <c r="H44" s="130"/>
      <c r="I44" s="136">
        <v>109</v>
      </c>
      <c r="J44" s="130"/>
      <c r="K44" s="136">
        <v>109</v>
      </c>
      <c r="L44" s="127" t="s">
        <v>256</v>
      </c>
      <c r="M44" s="136">
        <v>109</v>
      </c>
      <c r="N44" s="145"/>
      <c r="O44" s="128">
        <v>514</v>
      </c>
      <c r="P44" s="136">
        <v>109</v>
      </c>
      <c r="Q44" s="129">
        <v>47.3</v>
      </c>
      <c r="R44" s="136">
        <v>109</v>
      </c>
      <c r="S44" s="129">
        <v>5.0999999999999996</v>
      </c>
      <c r="T44" s="136">
        <v>109</v>
      </c>
      <c r="U44" s="130"/>
      <c r="V44" s="136">
        <v>109</v>
      </c>
      <c r="W44" s="130"/>
      <c r="X44" s="136">
        <v>109</v>
      </c>
      <c r="Y44" s="127" t="s">
        <v>257</v>
      </c>
      <c r="Z44" s="136">
        <v>109</v>
      </c>
    </row>
    <row r="45" spans="1:26" ht="18.75" x14ac:dyDescent="0.25">
      <c r="A45" s="128">
        <v>108</v>
      </c>
      <c r="B45" s="128">
        <v>421</v>
      </c>
      <c r="C45" s="136">
        <v>43</v>
      </c>
      <c r="D45" s="129">
        <v>32</v>
      </c>
      <c r="E45" s="136">
        <v>43</v>
      </c>
      <c r="F45" s="130"/>
      <c r="G45" s="136">
        <v>108</v>
      </c>
      <c r="H45" s="129">
        <v>8.5</v>
      </c>
      <c r="I45" s="136">
        <v>108</v>
      </c>
      <c r="J45" s="129">
        <v>12.5</v>
      </c>
      <c r="K45" s="136">
        <v>108</v>
      </c>
      <c r="L45" s="127" t="s">
        <v>258</v>
      </c>
      <c r="M45" s="136">
        <v>108</v>
      </c>
      <c r="N45" s="145"/>
      <c r="O45" s="128">
        <v>513</v>
      </c>
      <c r="P45" s="136">
        <v>108</v>
      </c>
      <c r="Q45" s="129">
        <v>47</v>
      </c>
      <c r="R45" s="136">
        <v>108</v>
      </c>
      <c r="S45" s="130"/>
      <c r="T45" s="136">
        <v>108</v>
      </c>
      <c r="U45" s="129">
        <v>9.6</v>
      </c>
      <c r="V45" s="136">
        <v>108</v>
      </c>
      <c r="W45" s="128">
        <v>15</v>
      </c>
      <c r="X45" s="136">
        <v>108</v>
      </c>
      <c r="Y45" s="127" t="s">
        <v>259</v>
      </c>
      <c r="Z45" s="136">
        <v>108</v>
      </c>
    </row>
    <row r="46" spans="1:26" ht="18.75" x14ac:dyDescent="0.25">
      <c r="A46" s="128">
        <v>107</v>
      </c>
      <c r="B46" s="128">
        <v>425</v>
      </c>
      <c r="C46" s="136">
        <v>44</v>
      </c>
      <c r="D46" s="129">
        <v>32.5</v>
      </c>
      <c r="E46" s="136">
        <v>44</v>
      </c>
      <c r="F46" s="130"/>
      <c r="G46" s="136">
        <v>107</v>
      </c>
      <c r="H46" s="130"/>
      <c r="I46" s="136">
        <v>107</v>
      </c>
      <c r="J46" s="130"/>
      <c r="K46" s="136">
        <v>107</v>
      </c>
      <c r="L46" s="127" t="s">
        <v>260</v>
      </c>
      <c r="M46" s="136">
        <v>107</v>
      </c>
      <c r="N46" s="145"/>
      <c r="O46" s="128">
        <v>512</v>
      </c>
      <c r="P46" s="136">
        <v>107</v>
      </c>
      <c r="Q46" s="129">
        <v>46.7</v>
      </c>
      <c r="R46" s="136">
        <v>107</v>
      </c>
      <c r="S46" s="130"/>
      <c r="T46" s="136">
        <v>107</v>
      </c>
      <c r="U46" s="130"/>
      <c r="V46" s="136">
        <v>107</v>
      </c>
      <c r="W46" s="130"/>
      <c r="X46" s="136">
        <v>107</v>
      </c>
      <c r="Y46" s="127" t="s">
        <v>261</v>
      </c>
      <c r="Z46" s="136">
        <v>107</v>
      </c>
    </row>
    <row r="47" spans="1:26" ht="18.75" x14ac:dyDescent="0.25">
      <c r="A47" s="128">
        <v>106</v>
      </c>
      <c r="B47" s="128">
        <v>429</v>
      </c>
      <c r="C47" s="136">
        <v>45</v>
      </c>
      <c r="D47" s="129">
        <v>33</v>
      </c>
      <c r="E47" s="136">
        <v>45</v>
      </c>
      <c r="F47" s="130"/>
      <c r="G47" s="136">
        <v>106</v>
      </c>
      <c r="H47" s="130"/>
      <c r="I47" s="136">
        <v>106</v>
      </c>
      <c r="J47" s="130"/>
      <c r="K47" s="136">
        <v>106</v>
      </c>
      <c r="L47" s="127" t="s">
        <v>262</v>
      </c>
      <c r="M47" s="136">
        <v>106</v>
      </c>
      <c r="N47" s="145"/>
      <c r="O47" s="128">
        <v>511</v>
      </c>
      <c r="P47" s="136">
        <v>106</v>
      </c>
      <c r="Q47" s="129">
        <v>46.4</v>
      </c>
      <c r="R47" s="136">
        <v>106</v>
      </c>
      <c r="S47" s="130"/>
      <c r="T47" s="136">
        <v>106</v>
      </c>
      <c r="U47" s="130"/>
      <c r="V47" s="136">
        <v>106</v>
      </c>
      <c r="W47" s="130"/>
      <c r="X47" s="136">
        <v>106</v>
      </c>
      <c r="Y47" s="127" t="s">
        <v>182</v>
      </c>
      <c r="Z47" s="136">
        <v>106</v>
      </c>
    </row>
    <row r="48" spans="1:26" ht="18.75" x14ac:dyDescent="0.25">
      <c r="A48" s="128">
        <v>105</v>
      </c>
      <c r="B48" s="128">
        <v>433</v>
      </c>
      <c r="C48" s="136">
        <v>46</v>
      </c>
      <c r="D48" s="129">
        <v>33.5</v>
      </c>
      <c r="E48" s="136">
        <v>46</v>
      </c>
      <c r="F48" s="130"/>
      <c r="G48" s="136">
        <v>105</v>
      </c>
      <c r="H48" s="129">
        <v>8.6</v>
      </c>
      <c r="I48" s="136">
        <v>105</v>
      </c>
      <c r="J48" s="129">
        <v>12.6</v>
      </c>
      <c r="K48" s="136">
        <v>105</v>
      </c>
      <c r="L48" s="127" t="s">
        <v>263</v>
      </c>
      <c r="M48" s="136">
        <v>105</v>
      </c>
      <c r="N48" s="145"/>
      <c r="O48" s="128">
        <v>510</v>
      </c>
      <c r="P48" s="136">
        <v>105</v>
      </c>
      <c r="Q48" s="129">
        <v>46.1</v>
      </c>
      <c r="R48" s="136">
        <v>105</v>
      </c>
      <c r="S48" s="130"/>
      <c r="T48" s="136">
        <v>105</v>
      </c>
      <c r="U48" s="129">
        <v>9.6999999999999993</v>
      </c>
      <c r="V48" s="136">
        <v>105</v>
      </c>
      <c r="W48" s="129">
        <v>15.1</v>
      </c>
      <c r="X48" s="136">
        <v>105</v>
      </c>
      <c r="Y48" s="127" t="s">
        <v>264</v>
      </c>
      <c r="Z48" s="136">
        <v>105</v>
      </c>
    </row>
    <row r="49" spans="1:26" ht="18.75" x14ac:dyDescent="0.25">
      <c r="A49" s="128">
        <v>104</v>
      </c>
      <c r="B49" s="128">
        <v>437</v>
      </c>
      <c r="C49" s="136">
        <v>47</v>
      </c>
      <c r="D49" s="129">
        <v>33.9</v>
      </c>
      <c r="E49" s="136">
        <v>47</v>
      </c>
      <c r="F49" s="130"/>
      <c r="G49" s="136">
        <v>104</v>
      </c>
      <c r="H49" s="130"/>
      <c r="I49" s="136">
        <v>104</v>
      </c>
      <c r="J49" s="130"/>
      <c r="K49" s="136">
        <v>104</v>
      </c>
      <c r="L49" s="127" t="s">
        <v>265</v>
      </c>
      <c r="M49" s="136">
        <v>104</v>
      </c>
      <c r="N49" s="145"/>
      <c r="O49" s="128">
        <v>509</v>
      </c>
      <c r="P49" s="136">
        <v>104</v>
      </c>
      <c r="Q49" s="129">
        <v>45.8</v>
      </c>
      <c r="R49" s="136">
        <v>104</v>
      </c>
      <c r="S49" s="130"/>
      <c r="T49" s="136">
        <v>104</v>
      </c>
      <c r="U49" s="130"/>
      <c r="V49" s="136">
        <v>104</v>
      </c>
      <c r="W49" s="130"/>
      <c r="X49" s="136">
        <v>104</v>
      </c>
      <c r="Y49" s="127" t="s">
        <v>266</v>
      </c>
      <c r="Z49" s="136">
        <v>104</v>
      </c>
    </row>
    <row r="50" spans="1:26" ht="18.75" x14ac:dyDescent="0.25">
      <c r="A50" s="128">
        <v>103</v>
      </c>
      <c r="B50" s="128">
        <v>441</v>
      </c>
      <c r="C50" s="136">
        <v>48</v>
      </c>
      <c r="D50" s="129">
        <v>34.299999999999997</v>
      </c>
      <c r="E50" s="136">
        <v>48</v>
      </c>
      <c r="F50" s="128">
        <v>5</v>
      </c>
      <c r="G50" s="136">
        <v>103</v>
      </c>
      <c r="H50" s="130"/>
      <c r="I50" s="136">
        <v>103</v>
      </c>
      <c r="J50" s="130"/>
      <c r="K50" s="136">
        <v>103</v>
      </c>
      <c r="L50" s="127" t="s">
        <v>267</v>
      </c>
      <c r="M50" s="136">
        <v>103</v>
      </c>
      <c r="N50" s="145"/>
      <c r="O50" s="128">
        <v>507</v>
      </c>
      <c r="P50" s="136">
        <v>103</v>
      </c>
      <c r="Q50" s="129">
        <v>45.5</v>
      </c>
      <c r="R50" s="136">
        <v>103</v>
      </c>
      <c r="S50" s="129">
        <v>5.2</v>
      </c>
      <c r="T50" s="136">
        <v>103</v>
      </c>
      <c r="U50" s="130"/>
      <c r="V50" s="136">
        <v>103</v>
      </c>
      <c r="W50" s="130"/>
      <c r="X50" s="136">
        <v>103</v>
      </c>
      <c r="Y50" s="127" t="s">
        <v>268</v>
      </c>
      <c r="Z50" s="136">
        <v>103</v>
      </c>
    </row>
    <row r="51" spans="1:26" ht="18.75" x14ac:dyDescent="0.25">
      <c r="A51" s="128">
        <v>102</v>
      </c>
      <c r="B51" s="128">
        <v>445</v>
      </c>
      <c r="C51" s="136">
        <v>49</v>
      </c>
      <c r="D51" s="129">
        <v>34.700000000000003</v>
      </c>
      <c r="E51" s="136">
        <v>49</v>
      </c>
      <c r="F51" s="130"/>
      <c r="G51" s="136">
        <v>102</v>
      </c>
      <c r="H51" s="129">
        <v>8.6999999999999993</v>
      </c>
      <c r="I51" s="136">
        <v>102</v>
      </c>
      <c r="J51" s="129">
        <v>12.7</v>
      </c>
      <c r="K51" s="136">
        <v>102</v>
      </c>
      <c r="L51" s="127" t="s">
        <v>269</v>
      </c>
      <c r="M51" s="136">
        <v>102</v>
      </c>
      <c r="N51" s="145"/>
      <c r="O51" s="128">
        <v>505</v>
      </c>
      <c r="P51" s="136">
        <v>102</v>
      </c>
      <c r="Q51" s="129">
        <v>45.2</v>
      </c>
      <c r="R51" s="136">
        <v>102</v>
      </c>
      <c r="S51" s="130"/>
      <c r="T51" s="136">
        <v>102</v>
      </c>
      <c r="U51" s="129">
        <v>9.8000000000000007</v>
      </c>
      <c r="V51" s="136">
        <v>102</v>
      </c>
      <c r="W51" s="129">
        <v>15.2</v>
      </c>
      <c r="X51" s="136">
        <v>102</v>
      </c>
      <c r="Y51" s="127" t="s">
        <v>270</v>
      </c>
      <c r="Z51" s="136">
        <v>102</v>
      </c>
    </row>
    <row r="52" spans="1:26" ht="18.75" x14ac:dyDescent="0.25">
      <c r="A52" s="128">
        <v>101</v>
      </c>
      <c r="B52" s="128">
        <v>449</v>
      </c>
      <c r="C52" s="136">
        <v>50</v>
      </c>
      <c r="D52" s="129">
        <v>35.1</v>
      </c>
      <c r="E52" s="136">
        <v>50</v>
      </c>
      <c r="F52" s="130"/>
      <c r="G52" s="136">
        <v>101</v>
      </c>
      <c r="H52" s="130"/>
      <c r="I52" s="136">
        <v>101</v>
      </c>
      <c r="J52" s="130"/>
      <c r="K52" s="136">
        <v>101</v>
      </c>
      <c r="L52" s="127" t="s">
        <v>271</v>
      </c>
      <c r="M52" s="136">
        <v>101</v>
      </c>
      <c r="N52" s="145"/>
      <c r="O52" s="128">
        <v>503</v>
      </c>
      <c r="P52" s="136">
        <v>101</v>
      </c>
      <c r="Q52" s="129">
        <v>44.9</v>
      </c>
      <c r="R52" s="136">
        <v>101</v>
      </c>
      <c r="S52" s="130"/>
      <c r="T52" s="136">
        <v>101</v>
      </c>
      <c r="U52" s="130"/>
      <c r="V52" s="136">
        <v>101</v>
      </c>
      <c r="W52" s="130"/>
      <c r="X52" s="136">
        <v>101</v>
      </c>
      <c r="Y52" s="127" t="s">
        <v>272</v>
      </c>
      <c r="Z52" s="136">
        <v>101</v>
      </c>
    </row>
    <row r="53" spans="1:26" ht="18.75" x14ac:dyDescent="0.25">
      <c r="A53" s="128">
        <v>100</v>
      </c>
      <c r="B53" s="128">
        <v>453</v>
      </c>
      <c r="C53" s="136">
        <v>51</v>
      </c>
      <c r="D53" s="129">
        <v>35.5</v>
      </c>
      <c r="E53" s="136">
        <v>51</v>
      </c>
      <c r="F53" s="130"/>
      <c r="G53" s="136">
        <v>100</v>
      </c>
      <c r="H53" s="130"/>
      <c r="I53" s="136">
        <v>100</v>
      </c>
      <c r="J53" s="130"/>
      <c r="K53" s="136">
        <v>100</v>
      </c>
      <c r="L53" s="127" t="s">
        <v>273</v>
      </c>
      <c r="M53" s="136">
        <v>100</v>
      </c>
      <c r="N53" s="145"/>
      <c r="O53" s="128">
        <v>501</v>
      </c>
      <c r="P53" s="136">
        <v>100</v>
      </c>
      <c r="Q53" s="129">
        <v>44.6</v>
      </c>
      <c r="R53" s="136">
        <v>100</v>
      </c>
      <c r="S53" s="130"/>
      <c r="T53" s="136">
        <v>100</v>
      </c>
      <c r="U53" s="130"/>
      <c r="V53" s="136">
        <v>100</v>
      </c>
      <c r="W53" s="130"/>
      <c r="X53" s="136">
        <v>100</v>
      </c>
      <c r="Y53" s="127" t="s">
        <v>274</v>
      </c>
      <c r="Z53" s="136">
        <v>100</v>
      </c>
    </row>
    <row r="54" spans="1:26" ht="18.75" x14ac:dyDescent="0.25">
      <c r="A54" s="128">
        <v>99</v>
      </c>
      <c r="B54" s="128">
        <v>457</v>
      </c>
      <c r="C54" s="136">
        <v>52</v>
      </c>
      <c r="D54" s="129">
        <v>35.9</v>
      </c>
      <c r="E54" s="136">
        <v>52</v>
      </c>
      <c r="F54" s="130"/>
      <c r="G54" s="136">
        <v>99</v>
      </c>
      <c r="H54" s="129">
        <v>8.8000000000000007</v>
      </c>
      <c r="I54" s="136">
        <v>99</v>
      </c>
      <c r="J54" s="129">
        <v>12.8</v>
      </c>
      <c r="K54" s="136">
        <v>99</v>
      </c>
      <c r="L54" s="127" t="s">
        <v>275</v>
      </c>
      <c r="M54" s="136">
        <v>99</v>
      </c>
      <c r="N54" s="145"/>
      <c r="O54" s="128">
        <v>499</v>
      </c>
      <c r="P54" s="136">
        <v>99</v>
      </c>
      <c r="Q54" s="129">
        <v>44.3</v>
      </c>
      <c r="R54" s="136">
        <v>99</v>
      </c>
      <c r="S54" s="130"/>
      <c r="T54" s="136">
        <v>99</v>
      </c>
      <c r="U54" s="129">
        <v>9.9</v>
      </c>
      <c r="V54" s="136">
        <v>99</v>
      </c>
      <c r="W54" s="129">
        <v>15.3</v>
      </c>
      <c r="X54" s="136">
        <v>99</v>
      </c>
      <c r="Y54" s="127" t="s">
        <v>276</v>
      </c>
      <c r="Z54" s="136">
        <v>99</v>
      </c>
    </row>
    <row r="55" spans="1:26" ht="18.75" x14ac:dyDescent="0.25">
      <c r="A55" s="128">
        <v>98</v>
      </c>
      <c r="B55" s="128">
        <v>460</v>
      </c>
      <c r="C55" s="136">
        <v>53</v>
      </c>
      <c r="D55" s="129">
        <v>36.299999999999997</v>
      </c>
      <c r="E55" s="136">
        <v>53</v>
      </c>
      <c r="F55" s="130"/>
      <c r="G55" s="136">
        <v>98</v>
      </c>
      <c r="H55" s="130"/>
      <c r="I55" s="136">
        <v>98</v>
      </c>
      <c r="J55" s="130"/>
      <c r="K55" s="136">
        <v>98</v>
      </c>
      <c r="L55" s="127" t="s">
        <v>277</v>
      </c>
      <c r="M55" s="136">
        <v>98</v>
      </c>
      <c r="N55" s="145"/>
      <c r="O55" s="128">
        <v>497</v>
      </c>
      <c r="P55" s="136">
        <v>98</v>
      </c>
      <c r="Q55" s="129">
        <v>44</v>
      </c>
      <c r="R55" s="136">
        <v>98</v>
      </c>
      <c r="S55" s="130"/>
      <c r="T55" s="136">
        <v>98</v>
      </c>
      <c r="U55" s="130"/>
      <c r="V55" s="136">
        <v>98</v>
      </c>
      <c r="W55" s="130"/>
      <c r="X55" s="136">
        <v>98</v>
      </c>
      <c r="Y55" s="127" t="s">
        <v>192</v>
      </c>
      <c r="Z55" s="136">
        <v>98</v>
      </c>
    </row>
    <row r="56" spans="1:26" ht="18.75" x14ac:dyDescent="0.25">
      <c r="A56" s="128">
        <v>97</v>
      </c>
      <c r="B56" s="128">
        <v>463</v>
      </c>
      <c r="C56" s="136">
        <v>54</v>
      </c>
      <c r="D56" s="129">
        <v>36.700000000000003</v>
      </c>
      <c r="E56" s="136">
        <v>54</v>
      </c>
      <c r="F56" s="129">
        <v>5.0999999999999996</v>
      </c>
      <c r="G56" s="136">
        <v>97</v>
      </c>
      <c r="H56" s="130"/>
      <c r="I56" s="136">
        <v>97</v>
      </c>
      <c r="J56" s="130"/>
      <c r="K56" s="136">
        <v>97</v>
      </c>
      <c r="L56" s="127" t="s">
        <v>278</v>
      </c>
      <c r="M56" s="136">
        <v>97</v>
      </c>
      <c r="N56" s="145"/>
      <c r="O56" s="128">
        <v>495</v>
      </c>
      <c r="P56" s="136">
        <v>97</v>
      </c>
      <c r="Q56" s="129">
        <v>43.7</v>
      </c>
      <c r="R56" s="136">
        <v>97</v>
      </c>
      <c r="S56" s="129">
        <v>5.3</v>
      </c>
      <c r="T56" s="136">
        <v>97</v>
      </c>
      <c r="U56" s="130"/>
      <c r="V56" s="136">
        <v>97</v>
      </c>
      <c r="W56" s="130"/>
      <c r="X56" s="136">
        <v>97</v>
      </c>
      <c r="Y56" s="127" t="s">
        <v>279</v>
      </c>
      <c r="Z56" s="136">
        <v>97</v>
      </c>
    </row>
    <row r="57" spans="1:26" ht="18.75" x14ac:dyDescent="0.25">
      <c r="A57" s="128">
        <v>96</v>
      </c>
      <c r="B57" s="128">
        <v>466</v>
      </c>
      <c r="C57" s="136">
        <v>55</v>
      </c>
      <c r="D57" s="129">
        <v>37.1</v>
      </c>
      <c r="E57" s="136">
        <v>55</v>
      </c>
      <c r="F57" s="130"/>
      <c r="G57" s="136">
        <v>96</v>
      </c>
      <c r="H57" s="129">
        <v>8.9</v>
      </c>
      <c r="I57" s="136">
        <v>96</v>
      </c>
      <c r="J57" s="129">
        <v>12.9</v>
      </c>
      <c r="K57" s="136">
        <v>96</v>
      </c>
      <c r="L57" s="127" t="s">
        <v>280</v>
      </c>
      <c r="M57" s="136">
        <v>96</v>
      </c>
      <c r="N57" s="145"/>
      <c r="O57" s="128">
        <v>493</v>
      </c>
      <c r="P57" s="136">
        <v>96</v>
      </c>
      <c r="Q57" s="129">
        <v>43.4</v>
      </c>
      <c r="R57" s="136">
        <v>96</v>
      </c>
      <c r="S57" s="130"/>
      <c r="T57" s="136">
        <v>96</v>
      </c>
      <c r="U57" s="128">
        <v>10</v>
      </c>
      <c r="V57" s="136">
        <v>96</v>
      </c>
      <c r="W57" s="129">
        <v>15.4</v>
      </c>
      <c r="X57" s="136">
        <v>96</v>
      </c>
      <c r="Y57" s="127" t="s">
        <v>281</v>
      </c>
      <c r="Z57" s="136">
        <v>96</v>
      </c>
    </row>
    <row r="58" spans="1:26" ht="18.75" x14ac:dyDescent="0.25">
      <c r="A58" s="128">
        <v>95</v>
      </c>
      <c r="B58" s="128">
        <v>469</v>
      </c>
      <c r="C58" s="136">
        <v>56</v>
      </c>
      <c r="D58" s="129">
        <v>37.5</v>
      </c>
      <c r="E58" s="136">
        <v>56</v>
      </c>
      <c r="F58" s="130"/>
      <c r="G58" s="136">
        <v>95</v>
      </c>
      <c r="H58" s="130"/>
      <c r="I58" s="136">
        <v>95</v>
      </c>
      <c r="J58" s="130"/>
      <c r="K58" s="136">
        <v>95</v>
      </c>
      <c r="L58" s="127" t="s">
        <v>282</v>
      </c>
      <c r="M58" s="136">
        <v>95</v>
      </c>
      <c r="N58" s="145"/>
      <c r="O58" s="128">
        <v>491</v>
      </c>
      <c r="P58" s="136">
        <v>95</v>
      </c>
      <c r="Q58" s="129">
        <v>43.1</v>
      </c>
      <c r="R58" s="136">
        <v>95</v>
      </c>
      <c r="S58" s="130"/>
      <c r="T58" s="136">
        <v>95</v>
      </c>
      <c r="U58" s="130"/>
      <c r="V58" s="136">
        <v>95</v>
      </c>
      <c r="W58" s="130"/>
      <c r="X58" s="136">
        <v>95</v>
      </c>
      <c r="Y58" s="127" t="s">
        <v>283</v>
      </c>
      <c r="Z58" s="136">
        <v>95</v>
      </c>
    </row>
    <row r="59" spans="1:26" ht="18.75" x14ac:dyDescent="0.25">
      <c r="A59" s="128">
        <v>94</v>
      </c>
      <c r="B59" s="128">
        <v>472</v>
      </c>
      <c r="C59" s="136">
        <v>57</v>
      </c>
      <c r="D59" s="129">
        <v>37.9</v>
      </c>
      <c r="E59" s="136">
        <v>57</v>
      </c>
      <c r="F59" s="130"/>
      <c r="G59" s="136">
        <v>94</v>
      </c>
      <c r="H59" s="130"/>
      <c r="I59" s="136">
        <v>94</v>
      </c>
      <c r="J59" s="130"/>
      <c r="K59" s="136">
        <v>94</v>
      </c>
      <c r="L59" s="127" t="s">
        <v>284</v>
      </c>
      <c r="M59" s="136">
        <v>94</v>
      </c>
      <c r="N59" s="145"/>
      <c r="O59" s="128">
        <v>489</v>
      </c>
      <c r="P59" s="136">
        <v>94</v>
      </c>
      <c r="Q59" s="129">
        <v>42.8</v>
      </c>
      <c r="R59" s="136">
        <v>94</v>
      </c>
      <c r="S59" s="130"/>
      <c r="T59" s="136">
        <v>94</v>
      </c>
      <c r="U59" s="130"/>
      <c r="V59" s="136">
        <v>94</v>
      </c>
      <c r="W59" s="130"/>
      <c r="X59" s="136">
        <v>94</v>
      </c>
      <c r="Y59" s="127" t="s">
        <v>285</v>
      </c>
      <c r="Z59" s="136">
        <v>94</v>
      </c>
    </row>
    <row r="60" spans="1:26" ht="18.75" x14ac:dyDescent="0.25">
      <c r="A60" s="128">
        <v>93</v>
      </c>
      <c r="B60" s="128">
        <v>475</v>
      </c>
      <c r="C60" s="136">
        <v>58</v>
      </c>
      <c r="D60" s="129">
        <v>38.299999999999997</v>
      </c>
      <c r="E60" s="136">
        <v>58</v>
      </c>
      <c r="F60" s="130"/>
      <c r="G60" s="136">
        <v>93</v>
      </c>
      <c r="H60" s="128">
        <v>9</v>
      </c>
      <c r="I60" s="136">
        <v>93</v>
      </c>
      <c r="J60" s="128">
        <v>13</v>
      </c>
      <c r="K60" s="136">
        <v>93</v>
      </c>
      <c r="L60" s="127" t="s">
        <v>286</v>
      </c>
      <c r="M60" s="136">
        <v>93</v>
      </c>
      <c r="N60" s="145"/>
      <c r="O60" s="128">
        <v>487</v>
      </c>
      <c r="P60" s="136">
        <v>93</v>
      </c>
      <c r="Q60" s="129">
        <v>42.5</v>
      </c>
      <c r="R60" s="136">
        <v>93</v>
      </c>
      <c r="S60" s="130"/>
      <c r="T60" s="136">
        <v>93</v>
      </c>
      <c r="U60" s="129">
        <v>10.1</v>
      </c>
      <c r="V60" s="136">
        <v>93</v>
      </c>
      <c r="W60" s="129">
        <v>15.5</v>
      </c>
      <c r="X60" s="136">
        <v>93</v>
      </c>
      <c r="Y60" s="127" t="s">
        <v>287</v>
      </c>
      <c r="Z60" s="136">
        <v>93</v>
      </c>
    </row>
    <row r="61" spans="1:26" ht="18.75" x14ac:dyDescent="0.25">
      <c r="A61" s="128">
        <v>92</v>
      </c>
      <c r="B61" s="128">
        <v>478</v>
      </c>
      <c r="C61" s="136">
        <v>59</v>
      </c>
      <c r="D61" s="129">
        <v>38.700000000000003</v>
      </c>
      <c r="E61" s="136">
        <v>59</v>
      </c>
      <c r="F61" s="130"/>
      <c r="G61" s="136">
        <v>92</v>
      </c>
      <c r="H61" s="130"/>
      <c r="I61" s="136">
        <v>92</v>
      </c>
      <c r="J61" s="130"/>
      <c r="K61" s="136">
        <v>92</v>
      </c>
      <c r="L61" s="127" t="s">
        <v>288</v>
      </c>
      <c r="M61" s="136">
        <v>92</v>
      </c>
      <c r="N61" s="145"/>
      <c r="O61" s="128">
        <v>485</v>
      </c>
      <c r="P61" s="136">
        <v>92</v>
      </c>
      <c r="Q61" s="129">
        <v>42.2</v>
      </c>
      <c r="R61" s="136">
        <v>92</v>
      </c>
      <c r="S61" s="130"/>
      <c r="T61" s="136">
        <v>92</v>
      </c>
      <c r="U61" s="130"/>
      <c r="V61" s="136">
        <v>92</v>
      </c>
      <c r="W61" s="130"/>
      <c r="X61" s="136">
        <v>92</v>
      </c>
      <c r="Y61" s="127" t="s">
        <v>289</v>
      </c>
      <c r="Z61" s="136">
        <v>92</v>
      </c>
    </row>
    <row r="62" spans="1:26" ht="18.75" x14ac:dyDescent="0.25">
      <c r="A62" s="128">
        <v>91</v>
      </c>
      <c r="B62" s="128">
        <v>481</v>
      </c>
      <c r="C62" s="136">
        <v>60</v>
      </c>
      <c r="D62" s="129">
        <v>39.1</v>
      </c>
      <c r="E62" s="136">
        <v>60</v>
      </c>
      <c r="F62" s="129">
        <v>5.2</v>
      </c>
      <c r="G62" s="136">
        <v>91</v>
      </c>
      <c r="H62" s="130"/>
      <c r="I62" s="136">
        <v>91</v>
      </c>
      <c r="J62" s="130"/>
      <c r="K62" s="136">
        <v>91</v>
      </c>
      <c r="L62" s="127" t="s">
        <v>290</v>
      </c>
      <c r="M62" s="136">
        <v>91</v>
      </c>
      <c r="N62" s="145"/>
      <c r="O62" s="128">
        <v>483</v>
      </c>
      <c r="P62" s="136">
        <v>91</v>
      </c>
      <c r="Q62" s="129">
        <v>41.9</v>
      </c>
      <c r="R62" s="136">
        <v>91</v>
      </c>
      <c r="S62" s="129">
        <v>5.4</v>
      </c>
      <c r="T62" s="136">
        <v>91</v>
      </c>
      <c r="U62" s="130"/>
      <c r="V62" s="136">
        <v>91</v>
      </c>
      <c r="W62" s="130"/>
      <c r="X62" s="136">
        <v>91</v>
      </c>
      <c r="Y62" s="127" t="s">
        <v>291</v>
      </c>
      <c r="Z62" s="136">
        <v>91</v>
      </c>
    </row>
    <row r="63" spans="1:26" ht="18.75" x14ac:dyDescent="0.25">
      <c r="A63" s="128">
        <v>90</v>
      </c>
      <c r="B63" s="128">
        <v>484</v>
      </c>
      <c r="C63" s="136">
        <v>61</v>
      </c>
      <c r="D63" s="129">
        <v>39.5</v>
      </c>
      <c r="E63" s="136">
        <v>61</v>
      </c>
      <c r="F63" s="130"/>
      <c r="G63" s="136">
        <v>90</v>
      </c>
      <c r="H63" s="129">
        <v>9.1</v>
      </c>
      <c r="I63" s="136">
        <v>90</v>
      </c>
      <c r="J63" s="129">
        <v>13.1</v>
      </c>
      <c r="K63" s="136">
        <v>90</v>
      </c>
      <c r="L63" s="127" t="s">
        <v>292</v>
      </c>
      <c r="M63" s="136">
        <v>90</v>
      </c>
      <c r="N63" s="145"/>
      <c r="O63" s="128">
        <v>481</v>
      </c>
      <c r="P63" s="136">
        <v>90</v>
      </c>
      <c r="Q63" s="129">
        <v>41.6</v>
      </c>
      <c r="R63" s="136">
        <v>90</v>
      </c>
      <c r="S63" s="130"/>
      <c r="T63" s="136">
        <v>90</v>
      </c>
      <c r="U63" s="129">
        <v>10.199999999999999</v>
      </c>
      <c r="V63" s="136">
        <v>90</v>
      </c>
      <c r="W63" s="129">
        <v>15.6</v>
      </c>
      <c r="X63" s="136">
        <v>90</v>
      </c>
      <c r="Y63" s="127" t="s">
        <v>202</v>
      </c>
      <c r="Z63" s="136">
        <v>90</v>
      </c>
    </row>
    <row r="64" spans="1:26" ht="18.75" x14ac:dyDescent="0.25">
      <c r="A64" s="128">
        <v>89</v>
      </c>
      <c r="B64" s="128">
        <v>487</v>
      </c>
      <c r="C64" s="136">
        <v>62</v>
      </c>
      <c r="D64" s="129">
        <v>39.9</v>
      </c>
      <c r="E64" s="136">
        <v>62</v>
      </c>
      <c r="F64" s="130"/>
      <c r="G64" s="136">
        <v>89</v>
      </c>
      <c r="H64" s="130"/>
      <c r="I64" s="136">
        <v>89</v>
      </c>
      <c r="J64" s="130"/>
      <c r="K64" s="136">
        <v>89</v>
      </c>
      <c r="L64" s="127" t="s">
        <v>293</v>
      </c>
      <c r="M64" s="136">
        <v>89</v>
      </c>
      <c r="N64" s="145"/>
      <c r="O64" s="128">
        <v>479</v>
      </c>
      <c r="P64" s="136">
        <v>89</v>
      </c>
      <c r="Q64" s="129">
        <v>41.3</v>
      </c>
      <c r="R64" s="136">
        <v>89</v>
      </c>
      <c r="S64" s="130"/>
      <c r="T64" s="136">
        <v>89</v>
      </c>
      <c r="U64" s="130"/>
      <c r="V64" s="136">
        <v>89</v>
      </c>
      <c r="W64" s="130"/>
      <c r="X64" s="136">
        <v>89</v>
      </c>
      <c r="Y64" s="127" t="s">
        <v>294</v>
      </c>
      <c r="Z64" s="136">
        <v>89</v>
      </c>
    </row>
    <row r="65" spans="1:26" ht="18.75" x14ac:dyDescent="0.25">
      <c r="A65" s="128">
        <v>88</v>
      </c>
      <c r="B65" s="128">
        <v>490</v>
      </c>
      <c r="C65" s="136">
        <v>63</v>
      </c>
      <c r="D65" s="129">
        <v>40.299999999999997</v>
      </c>
      <c r="E65" s="136">
        <v>63</v>
      </c>
      <c r="F65" s="130"/>
      <c r="G65" s="136">
        <v>88</v>
      </c>
      <c r="H65" s="130"/>
      <c r="I65" s="136">
        <v>88</v>
      </c>
      <c r="J65" s="130"/>
      <c r="K65" s="136">
        <v>88</v>
      </c>
      <c r="L65" s="127" t="s">
        <v>295</v>
      </c>
      <c r="M65" s="136">
        <v>88</v>
      </c>
      <c r="N65" s="145"/>
      <c r="O65" s="128">
        <v>477</v>
      </c>
      <c r="P65" s="136">
        <v>88</v>
      </c>
      <c r="Q65" s="129">
        <v>41</v>
      </c>
      <c r="R65" s="136">
        <v>88</v>
      </c>
      <c r="S65" s="130"/>
      <c r="T65" s="136">
        <v>88</v>
      </c>
      <c r="U65" s="130"/>
      <c r="V65" s="136">
        <v>88</v>
      </c>
      <c r="W65" s="130"/>
      <c r="X65" s="136">
        <v>88</v>
      </c>
      <c r="Y65" s="127" t="s">
        <v>296</v>
      </c>
      <c r="Z65" s="136">
        <v>88</v>
      </c>
    </row>
    <row r="66" spans="1:26" ht="18.75" x14ac:dyDescent="0.25">
      <c r="A66" s="128">
        <v>87</v>
      </c>
      <c r="B66" s="128">
        <v>493</v>
      </c>
      <c r="C66" s="136">
        <v>64</v>
      </c>
      <c r="D66" s="129">
        <v>40.700000000000003</v>
      </c>
      <c r="E66" s="136">
        <v>64</v>
      </c>
      <c r="F66" s="130"/>
      <c r="G66" s="136">
        <v>87</v>
      </c>
      <c r="H66" s="129">
        <v>9.1999999999999993</v>
      </c>
      <c r="I66" s="136">
        <v>87</v>
      </c>
      <c r="J66" s="129">
        <v>13.2</v>
      </c>
      <c r="K66" s="136">
        <v>87</v>
      </c>
      <c r="L66" s="127" t="s">
        <v>297</v>
      </c>
      <c r="M66" s="136">
        <v>87</v>
      </c>
      <c r="N66" s="145"/>
      <c r="O66" s="128">
        <v>475</v>
      </c>
      <c r="P66" s="136">
        <v>87</v>
      </c>
      <c r="Q66" s="129">
        <v>40.700000000000003</v>
      </c>
      <c r="R66" s="136">
        <v>87</v>
      </c>
      <c r="S66" s="130"/>
      <c r="T66" s="136">
        <v>87</v>
      </c>
      <c r="U66" s="129">
        <v>10.3</v>
      </c>
      <c r="V66" s="136">
        <v>87</v>
      </c>
      <c r="W66" s="129">
        <v>15.7</v>
      </c>
      <c r="X66" s="136">
        <v>87</v>
      </c>
      <c r="Y66" s="127" t="s">
        <v>298</v>
      </c>
      <c r="Z66" s="136">
        <v>87</v>
      </c>
    </row>
    <row r="67" spans="1:26" ht="18.75" x14ac:dyDescent="0.25">
      <c r="A67" s="128">
        <v>86</v>
      </c>
      <c r="B67" s="128">
        <v>496</v>
      </c>
      <c r="C67" s="136">
        <v>65</v>
      </c>
      <c r="D67" s="129">
        <v>41.1</v>
      </c>
      <c r="E67" s="136">
        <v>65</v>
      </c>
      <c r="F67" s="130"/>
      <c r="G67" s="136">
        <v>86</v>
      </c>
      <c r="H67" s="130"/>
      <c r="I67" s="136">
        <v>86</v>
      </c>
      <c r="J67" s="130"/>
      <c r="K67" s="136">
        <v>86</v>
      </c>
      <c r="L67" s="127" t="s">
        <v>299</v>
      </c>
      <c r="M67" s="136">
        <v>86</v>
      </c>
      <c r="N67" s="145"/>
      <c r="O67" s="128">
        <v>473</v>
      </c>
      <c r="P67" s="136">
        <v>86</v>
      </c>
      <c r="Q67" s="129">
        <v>40.4</v>
      </c>
      <c r="R67" s="136">
        <v>86</v>
      </c>
      <c r="S67" s="130"/>
      <c r="T67" s="136">
        <v>86</v>
      </c>
      <c r="U67" s="130"/>
      <c r="V67" s="136">
        <v>86</v>
      </c>
      <c r="W67" s="130"/>
      <c r="X67" s="136">
        <v>86</v>
      </c>
      <c r="Y67" s="127" t="s">
        <v>300</v>
      </c>
      <c r="Z67" s="136">
        <v>86</v>
      </c>
    </row>
    <row r="68" spans="1:26" ht="20.25" x14ac:dyDescent="0.25">
      <c r="A68" s="128">
        <v>85</v>
      </c>
      <c r="B68" s="128">
        <v>499</v>
      </c>
      <c r="C68" s="136">
        <v>66</v>
      </c>
      <c r="D68" s="129">
        <v>41.5</v>
      </c>
      <c r="E68" s="136">
        <v>66</v>
      </c>
      <c r="F68" s="130" t="s">
        <v>301</v>
      </c>
      <c r="G68" s="136">
        <v>85</v>
      </c>
      <c r="H68" s="130"/>
      <c r="I68" s="136">
        <v>85</v>
      </c>
      <c r="J68" s="130"/>
      <c r="K68" s="136">
        <v>85</v>
      </c>
      <c r="L68" s="127" t="s">
        <v>302</v>
      </c>
      <c r="M68" s="136">
        <v>85</v>
      </c>
      <c r="N68" s="145"/>
      <c r="O68" s="128">
        <v>471</v>
      </c>
      <c r="P68" s="136">
        <v>85</v>
      </c>
      <c r="Q68" s="129">
        <v>40.1</v>
      </c>
      <c r="R68" s="136">
        <v>85</v>
      </c>
      <c r="S68" s="129">
        <v>5.5</v>
      </c>
      <c r="T68" s="136">
        <v>85</v>
      </c>
      <c r="U68" s="130"/>
      <c r="V68" s="136">
        <v>85</v>
      </c>
      <c r="W68" s="130"/>
      <c r="X68" s="136">
        <v>85</v>
      </c>
      <c r="Y68" s="127" t="s">
        <v>303</v>
      </c>
      <c r="Z68" s="136">
        <v>85</v>
      </c>
    </row>
    <row r="69" spans="1:26" ht="18.75" x14ac:dyDescent="0.25">
      <c r="A69" s="128">
        <v>84</v>
      </c>
      <c r="B69" s="128">
        <v>502</v>
      </c>
      <c r="C69" s="136">
        <v>67</v>
      </c>
      <c r="D69" s="129">
        <v>41.9</v>
      </c>
      <c r="E69" s="136">
        <v>67</v>
      </c>
      <c r="F69" s="130"/>
      <c r="G69" s="136">
        <v>84</v>
      </c>
      <c r="H69" s="129">
        <v>9.3000000000000007</v>
      </c>
      <c r="I69" s="136">
        <v>84</v>
      </c>
      <c r="J69" s="129">
        <v>13.3</v>
      </c>
      <c r="K69" s="136">
        <v>84</v>
      </c>
      <c r="L69" s="127" t="s">
        <v>304</v>
      </c>
      <c r="M69" s="136">
        <v>84</v>
      </c>
      <c r="N69" s="145"/>
      <c r="O69" s="128">
        <v>469</v>
      </c>
      <c r="P69" s="136">
        <v>84</v>
      </c>
      <c r="Q69" s="129">
        <v>39.700000000000003</v>
      </c>
      <c r="R69" s="136">
        <v>84</v>
      </c>
      <c r="S69" s="130"/>
      <c r="T69" s="136">
        <v>84</v>
      </c>
      <c r="U69" s="129">
        <v>10.4</v>
      </c>
      <c r="V69" s="136">
        <v>84</v>
      </c>
      <c r="W69" s="129">
        <v>15.8</v>
      </c>
      <c r="X69" s="136">
        <v>84</v>
      </c>
      <c r="Y69" s="127" t="s">
        <v>305</v>
      </c>
      <c r="Z69" s="136">
        <v>84</v>
      </c>
    </row>
    <row r="70" spans="1:26" ht="18.75" x14ac:dyDescent="0.25">
      <c r="A70" s="128">
        <v>83</v>
      </c>
      <c r="B70" s="128">
        <v>505</v>
      </c>
      <c r="C70" s="136">
        <v>68</v>
      </c>
      <c r="D70" s="129">
        <v>42.3</v>
      </c>
      <c r="E70" s="136">
        <v>68</v>
      </c>
      <c r="F70" s="130"/>
      <c r="G70" s="136">
        <v>83</v>
      </c>
      <c r="H70" s="130"/>
      <c r="I70" s="136">
        <v>83</v>
      </c>
      <c r="J70" s="130"/>
      <c r="K70" s="136">
        <v>83</v>
      </c>
      <c r="L70" s="127" t="s">
        <v>306</v>
      </c>
      <c r="M70" s="136">
        <v>83</v>
      </c>
      <c r="N70" s="145"/>
      <c r="O70" s="128">
        <v>467</v>
      </c>
      <c r="P70" s="136">
        <v>83</v>
      </c>
      <c r="Q70" s="129">
        <v>39.299999999999997</v>
      </c>
      <c r="R70" s="136">
        <v>83</v>
      </c>
      <c r="S70" s="130"/>
      <c r="T70" s="136">
        <v>83</v>
      </c>
      <c r="U70" s="130"/>
      <c r="V70" s="136">
        <v>83</v>
      </c>
      <c r="W70" s="130"/>
      <c r="X70" s="136">
        <v>83</v>
      </c>
      <c r="Y70" s="127" t="s">
        <v>307</v>
      </c>
      <c r="Z70" s="136">
        <v>83</v>
      </c>
    </row>
    <row r="71" spans="1:26" ht="18.75" x14ac:dyDescent="0.25">
      <c r="A71" s="128">
        <v>82</v>
      </c>
      <c r="B71" s="128">
        <v>508</v>
      </c>
      <c r="C71" s="136">
        <v>69</v>
      </c>
      <c r="D71" s="129">
        <v>42.7</v>
      </c>
      <c r="E71" s="136">
        <v>69</v>
      </c>
      <c r="F71" s="130"/>
      <c r="G71" s="136">
        <v>82</v>
      </c>
      <c r="H71" s="130"/>
      <c r="I71" s="136">
        <v>82</v>
      </c>
      <c r="J71" s="130"/>
      <c r="K71" s="136">
        <v>82</v>
      </c>
      <c r="L71" s="127" t="s">
        <v>308</v>
      </c>
      <c r="M71" s="136">
        <v>82</v>
      </c>
      <c r="N71" s="145"/>
      <c r="O71" s="128">
        <v>465</v>
      </c>
      <c r="P71" s="136">
        <v>82</v>
      </c>
      <c r="Q71" s="129">
        <v>38.9</v>
      </c>
      <c r="R71" s="136">
        <v>82</v>
      </c>
      <c r="S71" s="130"/>
      <c r="T71" s="136">
        <v>82</v>
      </c>
      <c r="U71" s="130"/>
      <c r="V71" s="136">
        <v>82</v>
      </c>
      <c r="W71" s="130"/>
      <c r="X71" s="136">
        <v>82</v>
      </c>
      <c r="Y71" s="127" t="s">
        <v>213</v>
      </c>
      <c r="Z71" s="136">
        <v>82</v>
      </c>
    </row>
    <row r="72" spans="1:26" ht="18.75" x14ac:dyDescent="0.25">
      <c r="A72" s="128">
        <v>81</v>
      </c>
      <c r="B72" s="128">
        <v>511</v>
      </c>
      <c r="C72" s="136">
        <v>70</v>
      </c>
      <c r="D72" s="129">
        <v>43.1</v>
      </c>
      <c r="E72" s="136">
        <v>70</v>
      </c>
      <c r="F72" s="130"/>
      <c r="G72" s="136">
        <v>81</v>
      </c>
      <c r="H72" s="129">
        <v>9.4</v>
      </c>
      <c r="I72" s="136">
        <v>81</v>
      </c>
      <c r="J72" s="129">
        <v>13.4</v>
      </c>
      <c r="K72" s="136">
        <v>81</v>
      </c>
      <c r="L72" s="127" t="s">
        <v>309</v>
      </c>
      <c r="M72" s="136">
        <v>81</v>
      </c>
      <c r="N72" s="145"/>
      <c r="O72" s="128">
        <v>463</v>
      </c>
      <c r="P72" s="136">
        <v>81</v>
      </c>
      <c r="Q72" s="129">
        <v>38.5</v>
      </c>
      <c r="R72" s="136">
        <v>81</v>
      </c>
      <c r="S72" s="130"/>
      <c r="T72" s="136">
        <v>81</v>
      </c>
      <c r="U72" s="129">
        <v>10.5</v>
      </c>
      <c r="V72" s="136">
        <v>81</v>
      </c>
      <c r="W72" s="129">
        <v>15.9</v>
      </c>
      <c r="X72" s="136">
        <v>81</v>
      </c>
      <c r="Y72" s="127" t="s">
        <v>310</v>
      </c>
      <c r="Z72" s="136">
        <v>81</v>
      </c>
    </row>
    <row r="73" spans="1:26" ht="18.75" x14ac:dyDescent="0.25">
      <c r="A73" s="128">
        <v>80</v>
      </c>
      <c r="B73" s="128">
        <v>514</v>
      </c>
      <c r="C73" s="136">
        <v>71</v>
      </c>
      <c r="D73" s="129">
        <v>43.5</v>
      </c>
      <c r="E73" s="136">
        <v>71</v>
      </c>
      <c r="F73" s="130"/>
      <c r="G73" s="136">
        <v>80</v>
      </c>
      <c r="H73" s="130"/>
      <c r="I73" s="136">
        <v>80</v>
      </c>
      <c r="J73" s="130"/>
      <c r="K73" s="136">
        <v>80</v>
      </c>
      <c r="L73" s="127" t="s">
        <v>311</v>
      </c>
      <c r="M73" s="136">
        <v>80</v>
      </c>
      <c r="N73" s="145"/>
      <c r="O73" s="128">
        <v>461</v>
      </c>
      <c r="P73" s="136">
        <v>80</v>
      </c>
      <c r="Q73" s="129">
        <v>38.1</v>
      </c>
      <c r="R73" s="136">
        <v>80</v>
      </c>
      <c r="S73" s="130"/>
      <c r="T73" s="136">
        <v>80</v>
      </c>
      <c r="U73" s="130"/>
      <c r="V73" s="136">
        <v>80</v>
      </c>
      <c r="W73" s="130"/>
      <c r="X73" s="136">
        <v>80</v>
      </c>
      <c r="Y73" s="127" t="s">
        <v>312</v>
      </c>
      <c r="Z73" s="136">
        <v>80</v>
      </c>
    </row>
    <row r="74" spans="1:26" ht="18.75" x14ac:dyDescent="0.25">
      <c r="A74" s="128">
        <v>79</v>
      </c>
      <c r="B74" s="128">
        <v>517</v>
      </c>
      <c r="C74" s="137">
        <v>72</v>
      </c>
      <c r="D74" s="129">
        <v>43.9</v>
      </c>
      <c r="E74" s="137">
        <v>72</v>
      </c>
      <c r="F74" s="129">
        <v>5.4</v>
      </c>
      <c r="G74" s="136">
        <v>79</v>
      </c>
      <c r="H74" s="130"/>
      <c r="I74" s="136">
        <v>79</v>
      </c>
      <c r="J74" s="130"/>
      <c r="K74" s="136">
        <v>79</v>
      </c>
      <c r="L74" s="127" t="s">
        <v>313</v>
      </c>
      <c r="M74" s="136">
        <v>79</v>
      </c>
      <c r="N74" s="145"/>
      <c r="O74" s="128">
        <v>459</v>
      </c>
      <c r="P74" s="136">
        <v>79</v>
      </c>
      <c r="Q74" s="129">
        <v>37.700000000000003</v>
      </c>
      <c r="R74" s="136">
        <v>79</v>
      </c>
      <c r="S74" s="129">
        <v>5.6</v>
      </c>
      <c r="T74" s="136">
        <v>79</v>
      </c>
      <c r="U74" s="130"/>
      <c r="V74" s="136">
        <v>79</v>
      </c>
      <c r="W74" s="130"/>
      <c r="X74" s="136">
        <v>79</v>
      </c>
      <c r="Y74" s="127" t="s">
        <v>314</v>
      </c>
      <c r="Z74" s="136">
        <v>79</v>
      </c>
    </row>
    <row r="75" spans="1:26" ht="18.75" x14ac:dyDescent="0.25">
      <c r="A75" s="128">
        <v>78</v>
      </c>
      <c r="B75" s="128">
        <v>520</v>
      </c>
      <c r="C75" s="136">
        <v>73</v>
      </c>
      <c r="D75" s="129">
        <v>44.3</v>
      </c>
      <c r="E75" s="136">
        <v>73</v>
      </c>
      <c r="F75" s="130"/>
      <c r="G75" s="136">
        <v>78</v>
      </c>
      <c r="H75" s="129">
        <v>9.5</v>
      </c>
      <c r="I75" s="136">
        <v>78</v>
      </c>
      <c r="J75" s="129">
        <v>13.5</v>
      </c>
      <c r="K75" s="136">
        <v>78</v>
      </c>
      <c r="L75" s="127" t="s">
        <v>315</v>
      </c>
      <c r="M75" s="136">
        <v>78</v>
      </c>
      <c r="N75" s="145"/>
      <c r="O75" s="128">
        <v>457</v>
      </c>
      <c r="P75" s="136">
        <v>78</v>
      </c>
      <c r="Q75" s="129">
        <v>37.299999999999997</v>
      </c>
      <c r="R75" s="136">
        <v>78</v>
      </c>
      <c r="S75" s="130"/>
      <c r="T75" s="136">
        <v>78</v>
      </c>
      <c r="U75" s="129">
        <v>10.6</v>
      </c>
      <c r="V75" s="136">
        <v>78</v>
      </c>
      <c r="W75" s="129">
        <v>16</v>
      </c>
      <c r="X75" s="136">
        <v>78</v>
      </c>
      <c r="Y75" s="127" t="s">
        <v>316</v>
      </c>
      <c r="Z75" s="136">
        <v>78</v>
      </c>
    </row>
    <row r="76" spans="1:26" ht="18.75" x14ac:dyDescent="0.25">
      <c r="A76" s="128">
        <v>77</v>
      </c>
      <c r="B76" s="128">
        <v>523</v>
      </c>
      <c r="C76" s="136">
        <v>74</v>
      </c>
      <c r="D76" s="129">
        <v>44.7</v>
      </c>
      <c r="E76" s="136">
        <v>74</v>
      </c>
      <c r="F76" s="130"/>
      <c r="G76" s="136">
        <v>77</v>
      </c>
      <c r="H76" s="130"/>
      <c r="I76" s="136">
        <v>77</v>
      </c>
      <c r="J76" s="130"/>
      <c r="K76" s="136">
        <v>77</v>
      </c>
      <c r="L76" s="127" t="s">
        <v>317</v>
      </c>
      <c r="M76" s="136">
        <v>77</v>
      </c>
      <c r="N76" s="145"/>
      <c r="O76" s="128">
        <v>455</v>
      </c>
      <c r="P76" s="136">
        <v>77</v>
      </c>
      <c r="Q76" s="129">
        <v>36.9</v>
      </c>
      <c r="R76" s="136">
        <v>77</v>
      </c>
      <c r="S76" s="130"/>
      <c r="T76" s="136">
        <v>77</v>
      </c>
      <c r="U76" s="130"/>
      <c r="V76" s="136">
        <v>77</v>
      </c>
      <c r="W76" s="130"/>
      <c r="X76" s="136">
        <v>77</v>
      </c>
      <c r="Y76" s="127" t="s">
        <v>318</v>
      </c>
      <c r="Z76" s="136">
        <v>77</v>
      </c>
    </row>
    <row r="77" spans="1:26" ht="18.75" x14ac:dyDescent="0.25">
      <c r="A77" s="128">
        <v>76</v>
      </c>
      <c r="B77" s="128">
        <v>526</v>
      </c>
      <c r="C77" s="136">
        <v>75</v>
      </c>
      <c r="D77" s="129">
        <v>45.1</v>
      </c>
      <c r="E77" s="136">
        <v>75</v>
      </c>
      <c r="F77" s="130"/>
      <c r="G77" s="136">
        <v>76</v>
      </c>
      <c r="H77" s="130"/>
      <c r="I77" s="136">
        <v>76</v>
      </c>
      <c r="J77" s="130"/>
      <c r="K77" s="136">
        <v>76</v>
      </c>
      <c r="L77" s="127" t="s">
        <v>319</v>
      </c>
      <c r="M77" s="136">
        <v>76</v>
      </c>
      <c r="N77" s="145"/>
      <c r="O77" s="128">
        <v>453</v>
      </c>
      <c r="P77" s="136">
        <v>76</v>
      </c>
      <c r="Q77" s="129">
        <v>36.5</v>
      </c>
      <c r="R77" s="136">
        <v>76</v>
      </c>
      <c r="S77" s="130"/>
      <c r="T77" s="136">
        <v>76</v>
      </c>
      <c r="U77" s="130"/>
      <c r="V77" s="136">
        <v>76</v>
      </c>
      <c r="W77" s="130"/>
      <c r="X77" s="136">
        <v>76</v>
      </c>
      <c r="Y77" s="127" t="s">
        <v>320</v>
      </c>
      <c r="Z77" s="136">
        <v>76</v>
      </c>
    </row>
    <row r="78" spans="1:26" ht="18.75" x14ac:dyDescent="0.25">
      <c r="A78" s="128">
        <v>75</v>
      </c>
      <c r="B78" s="128">
        <v>529</v>
      </c>
      <c r="C78" s="136">
        <v>76</v>
      </c>
      <c r="D78" s="129">
        <v>45.5</v>
      </c>
      <c r="E78" s="136">
        <v>76</v>
      </c>
      <c r="F78" s="130"/>
      <c r="G78" s="136">
        <v>75</v>
      </c>
      <c r="H78" s="129">
        <v>9.6</v>
      </c>
      <c r="I78" s="136">
        <v>75</v>
      </c>
      <c r="J78" s="129">
        <v>13.6</v>
      </c>
      <c r="K78" s="136">
        <v>75</v>
      </c>
      <c r="L78" s="127" t="s">
        <v>321</v>
      </c>
      <c r="M78" s="136">
        <v>75</v>
      </c>
      <c r="N78" s="145"/>
      <c r="O78" s="128">
        <v>451</v>
      </c>
      <c r="P78" s="136">
        <v>75</v>
      </c>
      <c r="Q78" s="129">
        <v>36.1</v>
      </c>
      <c r="R78" s="136">
        <v>75</v>
      </c>
      <c r="S78" s="130"/>
      <c r="T78" s="136">
        <v>75</v>
      </c>
      <c r="U78" s="129">
        <v>10.7</v>
      </c>
      <c r="V78" s="136">
        <v>75</v>
      </c>
      <c r="W78" s="129">
        <v>16.100000000000001</v>
      </c>
      <c r="X78" s="136">
        <v>75</v>
      </c>
      <c r="Y78" s="127" t="s">
        <v>322</v>
      </c>
      <c r="Z78" s="136">
        <v>75</v>
      </c>
    </row>
    <row r="79" spans="1:26" ht="18.75" x14ac:dyDescent="0.25">
      <c r="A79" s="128">
        <v>74</v>
      </c>
      <c r="B79" s="128">
        <v>532</v>
      </c>
      <c r="C79" s="136">
        <v>77</v>
      </c>
      <c r="D79" s="129">
        <v>45.9</v>
      </c>
      <c r="E79" s="136">
        <v>77</v>
      </c>
      <c r="F79" s="130"/>
      <c r="G79" s="136">
        <v>74</v>
      </c>
      <c r="H79" s="130"/>
      <c r="I79" s="136">
        <v>74</v>
      </c>
      <c r="J79" s="130"/>
      <c r="K79" s="136">
        <v>74</v>
      </c>
      <c r="L79" s="127" t="s">
        <v>323</v>
      </c>
      <c r="M79" s="136">
        <v>74</v>
      </c>
      <c r="N79" s="145"/>
      <c r="O79" s="128">
        <v>449</v>
      </c>
      <c r="P79" s="136">
        <v>74</v>
      </c>
      <c r="Q79" s="129">
        <v>35.700000000000003</v>
      </c>
      <c r="R79" s="136">
        <v>74</v>
      </c>
      <c r="S79" s="130"/>
      <c r="T79" s="136">
        <v>74</v>
      </c>
      <c r="U79" s="130"/>
      <c r="V79" s="136">
        <v>74</v>
      </c>
      <c r="W79" s="130"/>
      <c r="X79" s="136">
        <v>74</v>
      </c>
      <c r="Y79" s="127" t="s">
        <v>223</v>
      </c>
      <c r="Z79" s="136">
        <v>74</v>
      </c>
    </row>
    <row r="80" spans="1:26" ht="18.75" x14ac:dyDescent="0.25">
      <c r="A80" s="128">
        <v>73</v>
      </c>
      <c r="B80" s="128">
        <v>535</v>
      </c>
      <c r="C80" s="136">
        <v>78</v>
      </c>
      <c r="D80" s="129">
        <v>46.3</v>
      </c>
      <c r="E80" s="136">
        <v>78</v>
      </c>
      <c r="F80" s="129">
        <v>5.5</v>
      </c>
      <c r="G80" s="136">
        <v>73</v>
      </c>
      <c r="H80" s="130"/>
      <c r="I80" s="136">
        <v>73</v>
      </c>
      <c r="J80" s="130"/>
      <c r="K80" s="136">
        <v>73</v>
      </c>
      <c r="L80" s="127" t="s">
        <v>324</v>
      </c>
      <c r="M80" s="136">
        <v>73</v>
      </c>
      <c r="N80" s="145"/>
      <c r="O80" s="128">
        <v>447</v>
      </c>
      <c r="P80" s="136">
        <v>73</v>
      </c>
      <c r="Q80" s="129">
        <v>35.299999999999997</v>
      </c>
      <c r="R80" s="136">
        <v>73</v>
      </c>
      <c r="S80" s="129">
        <v>5.7</v>
      </c>
      <c r="T80" s="136">
        <v>73</v>
      </c>
      <c r="U80" s="130"/>
      <c r="V80" s="136">
        <v>73</v>
      </c>
      <c r="W80" s="129">
        <v>16.2</v>
      </c>
      <c r="X80" s="136">
        <v>73</v>
      </c>
      <c r="Y80" s="127" t="s">
        <v>325</v>
      </c>
      <c r="Z80" s="136">
        <v>73</v>
      </c>
    </row>
    <row r="81" spans="1:26" ht="18.75" x14ac:dyDescent="0.25">
      <c r="A81" s="131">
        <v>72</v>
      </c>
      <c r="B81" s="128">
        <v>538</v>
      </c>
      <c r="C81" s="136">
        <v>79</v>
      </c>
      <c r="D81" s="129">
        <v>46.7</v>
      </c>
      <c r="E81" s="136">
        <v>79</v>
      </c>
      <c r="F81" s="130"/>
      <c r="G81" s="137">
        <v>72</v>
      </c>
      <c r="H81" s="129">
        <v>9.6999999999999993</v>
      </c>
      <c r="I81" s="137">
        <v>72</v>
      </c>
      <c r="J81" s="129">
        <v>13.7</v>
      </c>
      <c r="K81" s="137">
        <v>72</v>
      </c>
      <c r="L81" s="127" t="s">
        <v>326</v>
      </c>
      <c r="M81" s="137">
        <v>72</v>
      </c>
      <c r="N81" s="146"/>
      <c r="O81" s="128">
        <v>445</v>
      </c>
      <c r="P81" s="137">
        <v>72</v>
      </c>
      <c r="Q81" s="129">
        <v>34.9</v>
      </c>
      <c r="R81" s="137">
        <v>72</v>
      </c>
      <c r="S81" s="130"/>
      <c r="T81" s="137">
        <v>72</v>
      </c>
      <c r="U81" s="129">
        <v>10.8</v>
      </c>
      <c r="V81" s="137">
        <v>72</v>
      </c>
      <c r="W81" s="130"/>
      <c r="X81" s="137">
        <v>72</v>
      </c>
      <c r="Y81" s="127" t="s">
        <v>327</v>
      </c>
      <c r="Z81" s="136">
        <v>72</v>
      </c>
    </row>
    <row r="82" spans="1:26" ht="18.75" x14ac:dyDescent="0.25">
      <c r="A82" s="128">
        <v>71</v>
      </c>
      <c r="B82" s="128">
        <v>541</v>
      </c>
      <c r="C82" s="136">
        <v>80</v>
      </c>
      <c r="D82" s="129">
        <v>47.1</v>
      </c>
      <c r="E82" s="136">
        <v>80</v>
      </c>
      <c r="F82" s="130"/>
      <c r="G82" s="136">
        <v>71</v>
      </c>
      <c r="H82" s="130"/>
      <c r="I82" s="136">
        <v>71</v>
      </c>
      <c r="J82" s="130"/>
      <c r="K82" s="136">
        <v>71</v>
      </c>
      <c r="L82" s="127" t="s">
        <v>328</v>
      </c>
      <c r="M82" s="136">
        <v>71</v>
      </c>
      <c r="N82" s="145"/>
      <c r="O82" s="128">
        <v>443</v>
      </c>
      <c r="P82" s="136">
        <v>71</v>
      </c>
      <c r="Q82" s="129">
        <v>34.5</v>
      </c>
      <c r="R82" s="136">
        <v>71</v>
      </c>
      <c r="S82" s="130"/>
      <c r="T82" s="136">
        <v>71</v>
      </c>
      <c r="U82" s="130"/>
      <c r="V82" s="136">
        <v>71</v>
      </c>
      <c r="W82" s="129">
        <v>16.3</v>
      </c>
      <c r="X82" s="136">
        <v>71</v>
      </c>
      <c r="Y82" s="127" t="s">
        <v>329</v>
      </c>
      <c r="Z82" s="136">
        <v>71</v>
      </c>
    </row>
    <row r="83" spans="1:26" ht="18.75" x14ac:dyDescent="0.25">
      <c r="A83" s="128">
        <v>70</v>
      </c>
      <c r="B83" s="128">
        <v>544</v>
      </c>
      <c r="C83" s="136">
        <v>81</v>
      </c>
      <c r="D83" s="129">
        <v>47.5</v>
      </c>
      <c r="E83" s="136">
        <v>81</v>
      </c>
      <c r="F83" s="130"/>
      <c r="G83" s="136">
        <v>70</v>
      </c>
      <c r="H83" s="130"/>
      <c r="I83" s="136">
        <v>70</v>
      </c>
      <c r="J83" s="130"/>
      <c r="K83" s="136">
        <v>70</v>
      </c>
      <c r="L83" s="127" t="s">
        <v>330</v>
      </c>
      <c r="M83" s="136">
        <v>70</v>
      </c>
      <c r="N83" s="145"/>
      <c r="O83" s="128">
        <v>441</v>
      </c>
      <c r="P83" s="136">
        <v>70</v>
      </c>
      <c r="Q83" s="129">
        <v>34.1</v>
      </c>
      <c r="R83" s="136">
        <v>70</v>
      </c>
      <c r="S83" s="130"/>
      <c r="T83" s="136">
        <v>70</v>
      </c>
      <c r="U83" s="130"/>
      <c r="V83" s="136">
        <v>70</v>
      </c>
      <c r="W83" s="130"/>
      <c r="X83" s="136">
        <v>70</v>
      </c>
      <c r="Y83" s="127" t="s">
        <v>331</v>
      </c>
      <c r="Z83" s="136">
        <v>70</v>
      </c>
    </row>
    <row r="84" spans="1:26" ht="18.75" x14ac:dyDescent="0.25">
      <c r="A84" s="128">
        <v>69</v>
      </c>
      <c r="B84" s="128">
        <v>547</v>
      </c>
      <c r="C84" s="136">
        <v>82</v>
      </c>
      <c r="D84" s="129">
        <v>47.9</v>
      </c>
      <c r="E84" s="136">
        <v>82</v>
      </c>
      <c r="F84" s="130"/>
      <c r="G84" s="136">
        <v>69</v>
      </c>
      <c r="H84" s="129">
        <v>9.8000000000000007</v>
      </c>
      <c r="I84" s="136">
        <v>69</v>
      </c>
      <c r="J84" s="129">
        <v>13.8</v>
      </c>
      <c r="K84" s="136">
        <v>69</v>
      </c>
      <c r="L84" s="127" t="s">
        <v>332</v>
      </c>
      <c r="M84" s="136">
        <v>69</v>
      </c>
      <c r="N84" s="145"/>
      <c r="O84" s="128">
        <v>439</v>
      </c>
      <c r="P84" s="136">
        <v>69</v>
      </c>
      <c r="Q84" s="129">
        <v>33.700000000000003</v>
      </c>
      <c r="R84" s="136">
        <v>69</v>
      </c>
      <c r="S84" s="130"/>
      <c r="T84" s="136">
        <v>69</v>
      </c>
      <c r="U84" s="129">
        <v>10.9</v>
      </c>
      <c r="V84" s="136">
        <v>69</v>
      </c>
      <c r="W84" s="129">
        <v>16.399999999999999</v>
      </c>
      <c r="X84" s="136">
        <v>69</v>
      </c>
      <c r="Y84" s="127" t="s">
        <v>333</v>
      </c>
      <c r="Z84" s="136">
        <v>69</v>
      </c>
    </row>
    <row r="85" spans="1:26" ht="18.75" x14ac:dyDescent="0.25">
      <c r="A85" s="128">
        <v>68</v>
      </c>
      <c r="B85" s="128">
        <v>550</v>
      </c>
      <c r="C85" s="136">
        <v>83</v>
      </c>
      <c r="D85" s="129">
        <v>48.3</v>
      </c>
      <c r="E85" s="136">
        <v>83</v>
      </c>
      <c r="F85" s="130"/>
      <c r="G85" s="136">
        <v>68</v>
      </c>
      <c r="H85" s="130"/>
      <c r="I85" s="136">
        <v>68</v>
      </c>
      <c r="J85" s="130"/>
      <c r="K85" s="136">
        <v>68</v>
      </c>
      <c r="L85" s="127" t="s">
        <v>334</v>
      </c>
      <c r="M85" s="136">
        <v>68</v>
      </c>
      <c r="N85" s="145"/>
      <c r="O85" s="128">
        <v>437</v>
      </c>
      <c r="P85" s="136">
        <v>68</v>
      </c>
      <c r="Q85" s="129">
        <v>33.299999999999997</v>
      </c>
      <c r="R85" s="136">
        <v>68</v>
      </c>
      <c r="S85" s="130"/>
      <c r="T85" s="136">
        <v>68</v>
      </c>
      <c r="U85" s="130"/>
      <c r="V85" s="136">
        <v>68</v>
      </c>
      <c r="W85" s="130"/>
      <c r="X85" s="136">
        <v>68</v>
      </c>
      <c r="Y85" s="127" t="s">
        <v>335</v>
      </c>
      <c r="Z85" s="136">
        <v>68</v>
      </c>
    </row>
    <row r="86" spans="1:26" ht="18.75" x14ac:dyDescent="0.25">
      <c r="A86" s="128">
        <v>67</v>
      </c>
      <c r="B86" s="128">
        <v>553</v>
      </c>
      <c r="C86" s="136">
        <v>84</v>
      </c>
      <c r="D86" s="129">
        <v>48.7</v>
      </c>
      <c r="E86" s="136">
        <v>84</v>
      </c>
      <c r="F86" s="129">
        <v>5.6</v>
      </c>
      <c r="G86" s="136">
        <v>67</v>
      </c>
      <c r="H86" s="130"/>
      <c r="I86" s="136">
        <v>67</v>
      </c>
      <c r="J86" s="130"/>
      <c r="K86" s="136">
        <v>67</v>
      </c>
      <c r="L86" s="127" t="s">
        <v>336</v>
      </c>
      <c r="M86" s="136">
        <v>67</v>
      </c>
      <c r="N86" s="145"/>
      <c r="O86" s="128">
        <v>435</v>
      </c>
      <c r="P86" s="136">
        <v>67</v>
      </c>
      <c r="Q86" s="129">
        <v>32.9</v>
      </c>
      <c r="R86" s="136">
        <v>67</v>
      </c>
      <c r="S86" s="129">
        <v>5.8</v>
      </c>
      <c r="T86" s="136">
        <v>67</v>
      </c>
      <c r="U86" s="130"/>
      <c r="V86" s="136">
        <v>67</v>
      </c>
      <c r="W86" s="129">
        <v>16.5</v>
      </c>
      <c r="X86" s="136">
        <v>67</v>
      </c>
      <c r="Y86" s="127" t="s">
        <v>337</v>
      </c>
      <c r="Z86" s="136">
        <v>67</v>
      </c>
    </row>
    <row r="87" spans="1:26" ht="18.75" x14ac:dyDescent="0.25">
      <c r="A87" s="128">
        <v>66</v>
      </c>
      <c r="B87" s="128">
        <v>556</v>
      </c>
      <c r="C87" s="136">
        <v>85</v>
      </c>
      <c r="D87" s="129">
        <v>49.1</v>
      </c>
      <c r="E87" s="136">
        <v>85</v>
      </c>
      <c r="F87" s="130"/>
      <c r="G87" s="136">
        <v>66</v>
      </c>
      <c r="H87" s="129">
        <v>9.9</v>
      </c>
      <c r="I87" s="136">
        <v>66</v>
      </c>
      <c r="J87" s="129">
        <v>13.9</v>
      </c>
      <c r="K87" s="136">
        <v>66</v>
      </c>
      <c r="L87" s="127" t="s">
        <v>338</v>
      </c>
      <c r="M87" s="136">
        <v>66</v>
      </c>
      <c r="N87" s="145"/>
      <c r="O87" s="128">
        <v>433</v>
      </c>
      <c r="P87" s="136">
        <v>66</v>
      </c>
      <c r="Q87" s="129">
        <v>32.5</v>
      </c>
      <c r="R87" s="136">
        <v>66</v>
      </c>
      <c r="S87" s="130"/>
      <c r="T87" s="136">
        <v>66</v>
      </c>
      <c r="U87" s="128">
        <v>11</v>
      </c>
      <c r="V87" s="136">
        <v>66</v>
      </c>
      <c r="W87" s="130"/>
      <c r="X87" s="136">
        <v>66</v>
      </c>
      <c r="Y87" s="127" t="s">
        <v>233</v>
      </c>
      <c r="Z87" s="136">
        <v>66</v>
      </c>
    </row>
    <row r="88" spans="1:26" ht="18.75" x14ac:dyDescent="0.25">
      <c r="A88" s="128">
        <v>65</v>
      </c>
      <c r="B88" s="128">
        <v>559</v>
      </c>
      <c r="C88" s="136">
        <v>86</v>
      </c>
      <c r="D88" s="129">
        <v>49.5</v>
      </c>
      <c r="E88" s="136">
        <v>86</v>
      </c>
      <c r="F88" s="130"/>
      <c r="G88" s="136">
        <v>65</v>
      </c>
      <c r="H88" s="130"/>
      <c r="I88" s="136">
        <v>65</v>
      </c>
      <c r="J88" s="130"/>
      <c r="K88" s="136">
        <v>65</v>
      </c>
      <c r="L88" s="127" t="s">
        <v>339</v>
      </c>
      <c r="M88" s="136">
        <v>65</v>
      </c>
      <c r="N88" s="145"/>
      <c r="O88" s="128">
        <v>431</v>
      </c>
      <c r="P88" s="136">
        <v>65</v>
      </c>
      <c r="Q88" s="129">
        <v>32.1</v>
      </c>
      <c r="R88" s="136">
        <v>65</v>
      </c>
      <c r="S88" s="130"/>
      <c r="T88" s="136">
        <v>65</v>
      </c>
      <c r="U88" s="130"/>
      <c r="V88" s="136">
        <v>65</v>
      </c>
      <c r="W88" s="129">
        <v>16.600000000000001</v>
      </c>
      <c r="X88" s="136">
        <v>65</v>
      </c>
      <c r="Y88" s="127" t="s">
        <v>340</v>
      </c>
      <c r="Z88" s="136">
        <v>65</v>
      </c>
    </row>
    <row r="89" spans="1:26" ht="18.75" x14ac:dyDescent="0.25">
      <c r="A89" s="128">
        <v>64</v>
      </c>
      <c r="B89" s="128">
        <v>562</v>
      </c>
      <c r="C89" s="136">
        <v>87</v>
      </c>
      <c r="D89" s="129">
        <v>49.9</v>
      </c>
      <c r="E89" s="136">
        <v>87</v>
      </c>
      <c r="F89" s="130"/>
      <c r="G89" s="136">
        <v>64</v>
      </c>
      <c r="H89" s="130"/>
      <c r="I89" s="136">
        <v>64</v>
      </c>
      <c r="J89" s="130"/>
      <c r="K89" s="136">
        <v>64</v>
      </c>
      <c r="L89" s="127" t="s">
        <v>341</v>
      </c>
      <c r="M89" s="136">
        <v>64</v>
      </c>
      <c r="N89" s="145"/>
      <c r="O89" s="128">
        <v>429</v>
      </c>
      <c r="P89" s="136">
        <v>64</v>
      </c>
      <c r="Q89" s="129">
        <v>31.7</v>
      </c>
      <c r="R89" s="136">
        <v>64</v>
      </c>
      <c r="S89" s="130"/>
      <c r="T89" s="136">
        <v>64</v>
      </c>
      <c r="U89" s="130"/>
      <c r="V89" s="136">
        <v>64</v>
      </c>
      <c r="W89" s="130"/>
      <c r="X89" s="136">
        <v>64</v>
      </c>
      <c r="Y89" s="127" t="s">
        <v>342</v>
      </c>
      <c r="Z89" s="136">
        <v>64</v>
      </c>
    </row>
    <row r="90" spans="1:26" ht="18.75" x14ac:dyDescent="0.25">
      <c r="A90" s="128">
        <v>63</v>
      </c>
      <c r="B90" s="128">
        <v>564</v>
      </c>
      <c r="C90" s="136">
        <v>88</v>
      </c>
      <c r="D90" s="129">
        <v>50.3</v>
      </c>
      <c r="E90" s="136">
        <v>88</v>
      </c>
      <c r="F90" s="130"/>
      <c r="G90" s="136">
        <v>63</v>
      </c>
      <c r="H90" s="129">
        <v>10</v>
      </c>
      <c r="I90" s="136">
        <v>63</v>
      </c>
      <c r="J90" s="129">
        <v>14</v>
      </c>
      <c r="K90" s="136">
        <v>63</v>
      </c>
      <c r="L90" s="127" t="s">
        <v>343</v>
      </c>
      <c r="M90" s="136">
        <v>63</v>
      </c>
      <c r="N90" s="145"/>
      <c r="O90" s="128">
        <v>427</v>
      </c>
      <c r="P90" s="136">
        <v>63</v>
      </c>
      <c r="Q90" s="129">
        <v>31.3</v>
      </c>
      <c r="R90" s="136">
        <v>63</v>
      </c>
      <c r="S90" s="130"/>
      <c r="T90" s="136">
        <v>63</v>
      </c>
      <c r="U90" s="129">
        <v>11.1</v>
      </c>
      <c r="V90" s="136">
        <v>63</v>
      </c>
      <c r="W90" s="129">
        <v>16.7</v>
      </c>
      <c r="X90" s="136">
        <v>63</v>
      </c>
      <c r="Y90" s="127" t="s">
        <v>344</v>
      </c>
      <c r="Z90" s="136">
        <v>63</v>
      </c>
    </row>
    <row r="91" spans="1:26" ht="18.75" x14ac:dyDescent="0.25">
      <c r="A91" s="128">
        <v>62</v>
      </c>
      <c r="B91" s="128">
        <v>566</v>
      </c>
      <c r="C91" s="136">
        <v>89</v>
      </c>
      <c r="D91" s="129">
        <v>50.7</v>
      </c>
      <c r="E91" s="136">
        <v>89</v>
      </c>
      <c r="F91" s="130"/>
      <c r="G91" s="136">
        <v>62</v>
      </c>
      <c r="H91" s="130"/>
      <c r="I91" s="136">
        <v>62</v>
      </c>
      <c r="J91" s="130"/>
      <c r="K91" s="136">
        <v>62</v>
      </c>
      <c r="L91" s="127" t="s">
        <v>345</v>
      </c>
      <c r="M91" s="136">
        <v>62</v>
      </c>
      <c r="N91" s="145"/>
      <c r="O91" s="128">
        <v>425</v>
      </c>
      <c r="P91" s="136">
        <v>62</v>
      </c>
      <c r="Q91" s="129">
        <v>30.9</v>
      </c>
      <c r="R91" s="136">
        <v>62</v>
      </c>
      <c r="S91" s="130"/>
      <c r="T91" s="136">
        <v>62</v>
      </c>
      <c r="U91" s="130"/>
      <c r="V91" s="136">
        <v>62</v>
      </c>
      <c r="W91" s="130"/>
      <c r="X91" s="136">
        <v>62</v>
      </c>
      <c r="Y91" s="127" t="s">
        <v>346</v>
      </c>
      <c r="Z91" s="136">
        <v>62</v>
      </c>
    </row>
    <row r="92" spans="1:26" ht="18.75" x14ac:dyDescent="0.25">
      <c r="A92" s="128">
        <v>61</v>
      </c>
      <c r="B92" s="128">
        <v>568</v>
      </c>
      <c r="C92" s="136">
        <v>90</v>
      </c>
      <c r="D92" s="129">
        <v>51.1</v>
      </c>
      <c r="E92" s="136">
        <v>90</v>
      </c>
      <c r="F92" s="129">
        <v>5.7</v>
      </c>
      <c r="G92" s="136">
        <v>61</v>
      </c>
      <c r="H92" s="130"/>
      <c r="I92" s="136">
        <v>61</v>
      </c>
      <c r="J92" s="130"/>
      <c r="K92" s="136">
        <v>61</v>
      </c>
      <c r="L92" s="127" t="s">
        <v>347</v>
      </c>
      <c r="M92" s="136">
        <v>61</v>
      </c>
      <c r="N92" s="145"/>
      <c r="O92" s="128">
        <v>423</v>
      </c>
      <c r="P92" s="136">
        <v>61</v>
      </c>
      <c r="Q92" s="129">
        <v>30.5</v>
      </c>
      <c r="R92" s="136">
        <v>61</v>
      </c>
      <c r="S92" s="129">
        <v>5.9</v>
      </c>
      <c r="T92" s="136">
        <v>61</v>
      </c>
      <c r="U92" s="130"/>
      <c r="V92" s="136">
        <v>61</v>
      </c>
      <c r="W92" s="129">
        <v>16.8</v>
      </c>
      <c r="X92" s="136">
        <v>61</v>
      </c>
      <c r="Y92" s="127" t="s">
        <v>348</v>
      </c>
      <c r="Z92" s="136">
        <v>61</v>
      </c>
    </row>
    <row r="93" spans="1:26" ht="18.75" x14ac:dyDescent="0.25">
      <c r="A93" s="128">
        <v>60</v>
      </c>
      <c r="B93" s="128">
        <v>570</v>
      </c>
      <c r="C93" s="136">
        <v>91</v>
      </c>
      <c r="D93" s="129">
        <v>51.5</v>
      </c>
      <c r="E93" s="136">
        <v>91</v>
      </c>
      <c r="F93" s="130"/>
      <c r="G93" s="136">
        <v>60</v>
      </c>
      <c r="H93" s="129">
        <v>10.1</v>
      </c>
      <c r="I93" s="136">
        <v>60</v>
      </c>
      <c r="J93" s="129">
        <v>14.1</v>
      </c>
      <c r="K93" s="136">
        <v>60</v>
      </c>
      <c r="L93" s="127" t="s">
        <v>349</v>
      </c>
      <c r="M93" s="136">
        <v>60</v>
      </c>
      <c r="N93" s="145"/>
      <c r="O93" s="128">
        <v>421</v>
      </c>
      <c r="P93" s="136">
        <v>60</v>
      </c>
      <c r="Q93" s="129">
        <v>30.1</v>
      </c>
      <c r="R93" s="136">
        <v>60</v>
      </c>
      <c r="S93" s="130"/>
      <c r="T93" s="136">
        <v>60</v>
      </c>
      <c r="U93" s="129">
        <v>11.2</v>
      </c>
      <c r="V93" s="136">
        <v>60</v>
      </c>
      <c r="W93" s="130"/>
      <c r="X93" s="136">
        <v>60</v>
      </c>
      <c r="Y93" s="127" t="s">
        <v>350</v>
      </c>
      <c r="Z93" s="136">
        <v>60</v>
      </c>
    </row>
    <row r="94" spans="1:26" ht="18.75" x14ac:dyDescent="0.25">
      <c r="A94" s="128">
        <v>59</v>
      </c>
      <c r="B94" s="128">
        <v>572</v>
      </c>
      <c r="C94" s="136">
        <v>92</v>
      </c>
      <c r="D94" s="129">
        <v>51.9</v>
      </c>
      <c r="E94" s="136">
        <v>92</v>
      </c>
      <c r="F94" s="130"/>
      <c r="G94" s="136">
        <v>59</v>
      </c>
      <c r="H94" s="130"/>
      <c r="I94" s="136">
        <v>59</v>
      </c>
      <c r="J94" s="130"/>
      <c r="K94" s="136">
        <v>59</v>
      </c>
      <c r="L94" s="127" t="s">
        <v>351</v>
      </c>
      <c r="M94" s="136">
        <v>59</v>
      </c>
      <c r="N94" s="145"/>
      <c r="O94" s="128">
        <v>419</v>
      </c>
      <c r="P94" s="136">
        <v>59</v>
      </c>
      <c r="Q94" s="129">
        <v>29.7</v>
      </c>
      <c r="R94" s="136">
        <v>59</v>
      </c>
      <c r="S94" s="130"/>
      <c r="T94" s="136">
        <v>59</v>
      </c>
      <c r="U94" s="130"/>
      <c r="V94" s="136">
        <v>59</v>
      </c>
      <c r="W94" s="129">
        <v>16.899999999999999</v>
      </c>
      <c r="X94" s="136">
        <v>59</v>
      </c>
      <c r="Y94" s="127" t="s">
        <v>352</v>
      </c>
      <c r="Z94" s="136">
        <v>59</v>
      </c>
    </row>
    <row r="95" spans="1:26" ht="18.75" x14ac:dyDescent="0.25">
      <c r="A95" s="128">
        <v>58</v>
      </c>
      <c r="B95" s="128">
        <v>574</v>
      </c>
      <c r="C95" s="136">
        <v>93</v>
      </c>
      <c r="D95" s="129">
        <v>52.3</v>
      </c>
      <c r="E95" s="136">
        <v>93</v>
      </c>
      <c r="F95" s="130"/>
      <c r="G95" s="136">
        <v>58</v>
      </c>
      <c r="H95" s="130"/>
      <c r="I95" s="136">
        <v>58</v>
      </c>
      <c r="J95" s="130"/>
      <c r="K95" s="136">
        <v>58</v>
      </c>
      <c r="L95" s="127" t="s">
        <v>353</v>
      </c>
      <c r="M95" s="136">
        <v>58</v>
      </c>
      <c r="N95" s="145"/>
      <c r="O95" s="128">
        <v>417</v>
      </c>
      <c r="P95" s="136">
        <v>58</v>
      </c>
      <c r="Q95" s="129">
        <v>29.3</v>
      </c>
      <c r="R95" s="136">
        <v>58</v>
      </c>
      <c r="S95" s="130"/>
      <c r="T95" s="136">
        <v>58</v>
      </c>
      <c r="U95" s="130"/>
      <c r="V95" s="136">
        <v>58</v>
      </c>
      <c r="W95" s="130"/>
      <c r="X95" s="136">
        <v>58</v>
      </c>
      <c r="Y95" s="127" t="s">
        <v>244</v>
      </c>
      <c r="Z95" s="136">
        <v>58</v>
      </c>
    </row>
    <row r="96" spans="1:26" ht="18.75" x14ac:dyDescent="0.25">
      <c r="A96" s="128">
        <v>57</v>
      </c>
      <c r="B96" s="128">
        <v>576</v>
      </c>
      <c r="C96" s="136">
        <v>94</v>
      </c>
      <c r="D96" s="129">
        <v>52.7</v>
      </c>
      <c r="E96" s="136">
        <v>94</v>
      </c>
      <c r="F96" s="130"/>
      <c r="G96" s="136">
        <v>57</v>
      </c>
      <c r="H96" s="129">
        <v>10.199999999999999</v>
      </c>
      <c r="I96" s="136">
        <v>57</v>
      </c>
      <c r="J96" s="129">
        <v>14.2</v>
      </c>
      <c r="K96" s="136">
        <v>57</v>
      </c>
      <c r="L96" s="127" t="s">
        <v>354</v>
      </c>
      <c r="M96" s="136">
        <v>57</v>
      </c>
      <c r="N96" s="145"/>
      <c r="O96" s="128">
        <v>415</v>
      </c>
      <c r="P96" s="136">
        <v>57</v>
      </c>
      <c r="Q96" s="129">
        <v>28.9</v>
      </c>
      <c r="R96" s="136">
        <v>57</v>
      </c>
      <c r="S96" s="130"/>
      <c r="T96" s="136">
        <v>57</v>
      </c>
      <c r="U96" s="129">
        <v>11.3</v>
      </c>
      <c r="V96" s="136">
        <v>57</v>
      </c>
      <c r="W96" s="129">
        <v>17</v>
      </c>
      <c r="X96" s="136">
        <v>57</v>
      </c>
      <c r="Y96" s="127" t="s">
        <v>355</v>
      </c>
      <c r="Z96" s="136">
        <v>57</v>
      </c>
    </row>
    <row r="97" spans="1:26" ht="18.75" x14ac:dyDescent="0.25">
      <c r="A97" s="128">
        <v>56</v>
      </c>
      <c r="B97" s="128">
        <v>578</v>
      </c>
      <c r="C97" s="136">
        <v>95</v>
      </c>
      <c r="D97" s="129">
        <v>53.1</v>
      </c>
      <c r="E97" s="136">
        <v>95</v>
      </c>
      <c r="F97" s="129">
        <v>5.8</v>
      </c>
      <c r="G97" s="136">
        <v>56</v>
      </c>
      <c r="H97" s="130"/>
      <c r="I97" s="136">
        <v>56</v>
      </c>
      <c r="J97" s="130"/>
      <c r="K97" s="136">
        <v>56</v>
      </c>
      <c r="L97" s="127" t="s">
        <v>356</v>
      </c>
      <c r="M97" s="136">
        <v>56</v>
      </c>
      <c r="N97" s="145"/>
      <c r="O97" s="128">
        <v>413</v>
      </c>
      <c r="P97" s="136">
        <v>56</v>
      </c>
      <c r="Q97" s="129">
        <v>28.5</v>
      </c>
      <c r="R97" s="136">
        <v>56</v>
      </c>
      <c r="S97" s="128">
        <v>6</v>
      </c>
      <c r="T97" s="136">
        <v>56</v>
      </c>
      <c r="U97" s="130"/>
      <c r="V97" s="136">
        <v>56</v>
      </c>
      <c r="W97" s="130"/>
      <c r="X97" s="136">
        <v>56</v>
      </c>
      <c r="Y97" s="127" t="s">
        <v>357</v>
      </c>
      <c r="Z97" s="136">
        <v>56</v>
      </c>
    </row>
    <row r="98" spans="1:26" ht="18.75" x14ac:dyDescent="0.25">
      <c r="A98" s="128">
        <v>55</v>
      </c>
      <c r="B98" s="128">
        <v>580</v>
      </c>
      <c r="C98" s="136">
        <v>96</v>
      </c>
      <c r="D98" s="129">
        <v>53.5</v>
      </c>
      <c r="E98" s="136">
        <v>96</v>
      </c>
      <c r="F98" s="130"/>
      <c r="G98" s="136">
        <v>55</v>
      </c>
      <c r="H98" s="130"/>
      <c r="I98" s="136">
        <v>55</v>
      </c>
      <c r="J98" s="129">
        <v>14.3</v>
      </c>
      <c r="K98" s="136">
        <v>55</v>
      </c>
      <c r="L98" s="127" t="s">
        <v>359</v>
      </c>
      <c r="M98" s="136">
        <v>55</v>
      </c>
      <c r="N98" s="145"/>
      <c r="O98" s="128">
        <v>411</v>
      </c>
      <c r="P98" s="136">
        <v>55</v>
      </c>
      <c r="Q98" s="129">
        <v>28.1</v>
      </c>
      <c r="R98" s="136">
        <v>55</v>
      </c>
      <c r="S98" s="130"/>
      <c r="T98" s="136">
        <v>55</v>
      </c>
      <c r="U98" s="130"/>
      <c r="V98" s="136">
        <v>55</v>
      </c>
      <c r="W98" s="129">
        <v>17.100000000000001</v>
      </c>
      <c r="X98" s="136">
        <v>55</v>
      </c>
      <c r="Y98" s="127" t="s">
        <v>360</v>
      </c>
      <c r="Z98" s="136">
        <v>55</v>
      </c>
    </row>
    <row r="99" spans="1:26" ht="18.75" x14ac:dyDescent="0.25">
      <c r="A99" s="128">
        <v>54</v>
      </c>
      <c r="B99" s="128">
        <v>582</v>
      </c>
      <c r="C99" s="136">
        <v>97</v>
      </c>
      <c r="D99" s="129">
        <v>53.9</v>
      </c>
      <c r="E99" s="136">
        <v>97</v>
      </c>
      <c r="F99" s="130"/>
      <c r="G99" s="136">
        <v>54</v>
      </c>
      <c r="H99" s="129">
        <v>10.3</v>
      </c>
      <c r="I99" s="136">
        <v>54</v>
      </c>
      <c r="J99" s="130"/>
      <c r="K99" s="136">
        <v>54</v>
      </c>
      <c r="L99" s="127" t="s">
        <v>361</v>
      </c>
      <c r="M99" s="136">
        <v>54</v>
      </c>
      <c r="N99" s="145"/>
      <c r="O99" s="128">
        <v>408</v>
      </c>
      <c r="P99" s="136">
        <v>54</v>
      </c>
      <c r="Q99" s="129">
        <v>27.7</v>
      </c>
      <c r="R99" s="136">
        <v>54</v>
      </c>
      <c r="S99" s="130"/>
      <c r="T99" s="136">
        <v>54</v>
      </c>
      <c r="U99" s="129">
        <v>11.4</v>
      </c>
      <c r="V99" s="136">
        <v>54</v>
      </c>
      <c r="W99" s="130"/>
      <c r="X99" s="136">
        <v>54</v>
      </c>
      <c r="Y99" s="127" t="s">
        <v>362</v>
      </c>
      <c r="Z99" s="136">
        <v>54</v>
      </c>
    </row>
    <row r="100" spans="1:26" ht="18.75" x14ac:dyDescent="0.25">
      <c r="A100" s="128">
        <v>53</v>
      </c>
      <c r="B100" s="128">
        <v>584</v>
      </c>
      <c r="C100" s="136">
        <v>98</v>
      </c>
      <c r="D100" s="129">
        <v>54.3</v>
      </c>
      <c r="E100" s="136">
        <v>98</v>
      </c>
      <c r="F100" s="130"/>
      <c r="G100" s="136">
        <v>53</v>
      </c>
      <c r="H100" s="130"/>
      <c r="I100" s="136">
        <v>53</v>
      </c>
      <c r="J100" s="129">
        <v>14.4</v>
      </c>
      <c r="K100" s="136">
        <v>53</v>
      </c>
      <c r="L100" s="127" t="s">
        <v>363</v>
      </c>
      <c r="M100" s="136">
        <v>53</v>
      </c>
      <c r="N100" s="145"/>
      <c r="O100" s="128">
        <v>405</v>
      </c>
      <c r="P100" s="136">
        <v>53</v>
      </c>
      <c r="Q100" s="129">
        <v>27.3</v>
      </c>
      <c r="R100" s="136">
        <v>53</v>
      </c>
      <c r="S100" s="130"/>
      <c r="T100" s="136">
        <v>53</v>
      </c>
      <c r="U100" s="130"/>
      <c r="V100" s="136">
        <v>53</v>
      </c>
      <c r="W100" s="129">
        <v>17.2</v>
      </c>
      <c r="X100" s="136">
        <v>53</v>
      </c>
      <c r="Y100" s="127" t="s">
        <v>364</v>
      </c>
      <c r="Z100" s="136">
        <v>53</v>
      </c>
    </row>
    <row r="101" spans="1:26" ht="18.75" x14ac:dyDescent="0.25">
      <c r="A101" s="128">
        <v>52</v>
      </c>
      <c r="B101" s="128">
        <v>586</v>
      </c>
      <c r="C101" s="136">
        <v>99</v>
      </c>
      <c r="D101" s="129">
        <v>54.7</v>
      </c>
      <c r="E101" s="136">
        <v>99</v>
      </c>
      <c r="F101" s="130"/>
      <c r="G101" s="136">
        <v>52</v>
      </c>
      <c r="H101" s="130"/>
      <c r="I101" s="136">
        <v>52</v>
      </c>
      <c r="J101" s="130"/>
      <c r="K101" s="136">
        <v>52</v>
      </c>
      <c r="L101" s="127" t="s">
        <v>365</v>
      </c>
      <c r="M101" s="136">
        <v>52</v>
      </c>
      <c r="N101" s="145"/>
      <c r="O101" s="128">
        <v>402</v>
      </c>
      <c r="P101" s="136">
        <v>52</v>
      </c>
      <c r="Q101" s="129">
        <v>26.9</v>
      </c>
      <c r="R101" s="136">
        <v>52</v>
      </c>
      <c r="S101" s="130"/>
      <c r="T101" s="136">
        <v>52</v>
      </c>
      <c r="U101" s="130"/>
      <c r="V101" s="136">
        <v>52</v>
      </c>
      <c r="W101" s="130"/>
      <c r="X101" s="136">
        <v>52</v>
      </c>
      <c r="Y101" s="127" t="s">
        <v>366</v>
      </c>
      <c r="Z101" s="136">
        <v>52</v>
      </c>
    </row>
    <row r="102" spans="1:26" ht="18.75" x14ac:dyDescent="0.25">
      <c r="A102" s="128">
        <v>51</v>
      </c>
      <c r="B102" s="128">
        <v>588</v>
      </c>
      <c r="C102" s="136">
        <v>100</v>
      </c>
      <c r="D102" s="129">
        <v>55.1</v>
      </c>
      <c r="E102" s="136">
        <v>100</v>
      </c>
      <c r="F102" s="129">
        <v>5.9</v>
      </c>
      <c r="G102" s="136">
        <v>51</v>
      </c>
      <c r="H102" s="129">
        <v>10.4</v>
      </c>
      <c r="I102" s="136">
        <v>51</v>
      </c>
      <c r="J102" s="129">
        <v>14.5</v>
      </c>
      <c r="K102" s="136">
        <v>51</v>
      </c>
      <c r="L102" s="127" t="s">
        <v>367</v>
      </c>
      <c r="M102" s="136">
        <v>51</v>
      </c>
      <c r="N102" s="145"/>
      <c r="O102" s="128">
        <v>399</v>
      </c>
      <c r="P102" s="136">
        <v>51</v>
      </c>
      <c r="Q102" s="129">
        <v>26.5</v>
      </c>
      <c r="R102" s="136">
        <v>51</v>
      </c>
      <c r="S102" s="129">
        <v>6.1</v>
      </c>
      <c r="T102" s="136">
        <v>51</v>
      </c>
      <c r="U102" s="129">
        <v>11.5</v>
      </c>
      <c r="V102" s="136">
        <v>51</v>
      </c>
      <c r="W102" s="129">
        <v>17.3</v>
      </c>
      <c r="X102" s="136">
        <v>51</v>
      </c>
      <c r="Y102" s="127" t="s">
        <v>368</v>
      </c>
      <c r="Z102" s="136">
        <v>51</v>
      </c>
    </row>
    <row r="103" spans="1:26" ht="18.75" x14ac:dyDescent="0.25">
      <c r="A103" s="128">
        <v>50</v>
      </c>
      <c r="B103" s="128">
        <v>590</v>
      </c>
      <c r="C103" s="136">
        <v>101</v>
      </c>
      <c r="D103" s="129">
        <v>55.5</v>
      </c>
      <c r="E103" s="136">
        <v>101</v>
      </c>
      <c r="F103" s="130"/>
      <c r="G103" s="136">
        <v>50</v>
      </c>
      <c r="H103" s="130"/>
      <c r="I103" s="136">
        <v>50</v>
      </c>
      <c r="J103" s="130"/>
      <c r="K103" s="136">
        <v>50</v>
      </c>
      <c r="L103" s="127" t="s">
        <v>369</v>
      </c>
      <c r="M103" s="136">
        <v>50</v>
      </c>
      <c r="N103" s="145"/>
      <c r="O103" s="128">
        <v>396</v>
      </c>
      <c r="P103" s="136">
        <v>50</v>
      </c>
      <c r="Q103" s="129">
        <v>26.1</v>
      </c>
      <c r="R103" s="136">
        <v>50</v>
      </c>
      <c r="S103" s="130"/>
      <c r="T103" s="136">
        <v>50</v>
      </c>
      <c r="U103" s="130"/>
      <c r="V103" s="136">
        <v>50</v>
      </c>
      <c r="W103" s="130"/>
      <c r="X103" s="136">
        <v>50</v>
      </c>
      <c r="Y103" s="127" t="s">
        <v>254</v>
      </c>
      <c r="Z103" s="136">
        <v>50</v>
      </c>
    </row>
    <row r="104" spans="1:26" ht="18.75" x14ac:dyDescent="0.25">
      <c r="A104" s="128">
        <v>49</v>
      </c>
      <c r="B104" s="128">
        <v>592</v>
      </c>
      <c r="C104" s="136">
        <v>102</v>
      </c>
      <c r="D104" s="129">
        <v>55.9</v>
      </c>
      <c r="E104" s="136">
        <v>102</v>
      </c>
      <c r="F104" s="130"/>
      <c r="G104" s="136">
        <v>49</v>
      </c>
      <c r="H104" s="130"/>
      <c r="I104" s="136">
        <v>49</v>
      </c>
      <c r="J104" s="129">
        <v>14.6</v>
      </c>
      <c r="K104" s="136">
        <v>49</v>
      </c>
      <c r="L104" s="127" t="s">
        <v>370</v>
      </c>
      <c r="M104" s="136">
        <v>49</v>
      </c>
      <c r="N104" s="145"/>
      <c r="O104" s="128">
        <v>393</v>
      </c>
      <c r="P104" s="136">
        <v>49</v>
      </c>
      <c r="Q104" s="129">
        <v>25.7</v>
      </c>
      <c r="R104" s="136">
        <v>49</v>
      </c>
      <c r="S104" s="130"/>
      <c r="T104" s="136">
        <v>49</v>
      </c>
      <c r="U104" s="130"/>
      <c r="V104" s="136">
        <v>49</v>
      </c>
      <c r="W104" s="129">
        <v>17.399999999999999</v>
      </c>
      <c r="X104" s="136">
        <v>49</v>
      </c>
      <c r="Y104" s="127" t="s">
        <v>371</v>
      </c>
      <c r="Z104" s="136">
        <v>49</v>
      </c>
    </row>
    <row r="105" spans="1:26" ht="18.75" x14ac:dyDescent="0.25">
      <c r="A105" s="128">
        <v>48</v>
      </c>
      <c r="B105" s="128">
        <v>594</v>
      </c>
      <c r="C105" s="136">
        <v>103</v>
      </c>
      <c r="D105" s="129">
        <v>56.3</v>
      </c>
      <c r="E105" s="136">
        <v>103</v>
      </c>
      <c r="F105" s="130"/>
      <c r="G105" s="136">
        <v>48</v>
      </c>
      <c r="H105" s="129">
        <v>10.5</v>
      </c>
      <c r="I105" s="136">
        <v>48</v>
      </c>
      <c r="J105" s="130"/>
      <c r="K105" s="136">
        <v>48</v>
      </c>
      <c r="L105" s="127" t="s">
        <v>372</v>
      </c>
      <c r="M105" s="136">
        <v>48</v>
      </c>
      <c r="N105" s="145"/>
      <c r="O105" s="128">
        <v>390</v>
      </c>
      <c r="P105" s="136">
        <v>48</v>
      </c>
      <c r="Q105" s="129">
        <v>25.3</v>
      </c>
      <c r="R105" s="136">
        <v>48</v>
      </c>
      <c r="S105" s="130"/>
      <c r="T105" s="136">
        <v>48</v>
      </c>
      <c r="U105" s="129">
        <v>11.6</v>
      </c>
      <c r="V105" s="136">
        <v>48</v>
      </c>
      <c r="W105" s="130"/>
      <c r="X105" s="136">
        <v>48</v>
      </c>
      <c r="Y105" s="127" t="s">
        <v>373</v>
      </c>
      <c r="Z105" s="136">
        <v>48</v>
      </c>
    </row>
    <row r="106" spans="1:26" ht="18.75" x14ac:dyDescent="0.25">
      <c r="A106" s="128">
        <v>47</v>
      </c>
      <c r="B106" s="128">
        <v>596</v>
      </c>
      <c r="C106" s="136">
        <v>104</v>
      </c>
      <c r="D106" s="129">
        <v>56.7</v>
      </c>
      <c r="E106" s="136">
        <v>104</v>
      </c>
      <c r="F106" s="130"/>
      <c r="G106" s="136">
        <v>47</v>
      </c>
      <c r="H106" s="130"/>
      <c r="I106" s="136">
        <v>47</v>
      </c>
      <c r="J106" s="129">
        <v>14.7</v>
      </c>
      <c r="K106" s="136">
        <v>47</v>
      </c>
      <c r="L106" s="127" t="s">
        <v>374</v>
      </c>
      <c r="M106" s="136">
        <v>47</v>
      </c>
      <c r="N106" s="145"/>
      <c r="O106" s="128">
        <v>387</v>
      </c>
      <c r="P106" s="136">
        <v>47</v>
      </c>
      <c r="Q106" s="129">
        <v>24.9</v>
      </c>
      <c r="R106" s="136">
        <v>47</v>
      </c>
      <c r="S106" s="130"/>
      <c r="T106" s="136">
        <v>47</v>
      </c>
      <c r="U106" s="130"/>
      <c r="V106" s="136">
        <v>47</v>
      </c>
      <c r="W106" s="129">
        <v>17.5</v>
      </c>
      <c r="X106" s="136">
        <v>47</v>
      </c>
      <c r="Y106" s="127" t="s">
        <v>375</v>
      </c>
      <c r="Z106" s="136">
        <v>47</v>
      </c>
    </row>
    <row r="107" spans="1:26" ht="18.75" x14ac:dyDescent="0.25">
      <c r="A107" s="128">
        <v>46</v>
      </c>
      <c r="B107" s="128">
        <v>598</v>
      </c>
      <c r="C107" s="136">
        <v>105</v>
      </c>
      <c r="D107" s="129">
        <v>57.1</v>
      </c>
      <c r="E107" s="136">
        <v>105</v>
      </c>
      <c r="F107" s="129">
        <v>6</v>
      </c>
      <c r="G107" s="136">
        <v>46</v>
      </c>
      <c r="H107" s="130"/>
      <c r="I107" s="136">
        <v>46</v>
      </c>
      <c r="J107" s="130"/>
      <c r="K107" s="136">
        <v>46</v>
      </c>
      <c r="L107" s="127" t="s">
        <v>376</v>
      </c>
      <c r="M107" s="136">
        <v>46</v>
      </c>
      <c r="N107" s="145"/>
      <c r="O107" s="128">
        <v>384</v>
      </c>
      <c r="P107" s="136">
        <v>46</v>
      </c>
      <c r="Q107" s="129">
        <v>24.5</v>
      </c>
      <c r="R107" s="136">
        <v>46</v>
      </c>
      <c r="S107" s="129">
        <v>6.2</v>
      </c>
      <c r="T107" s="136">
        <v>46</v>
      </c>
      <c r="U107" s="130"/>
      <c r="V107" s="136">
        <v>46</v>
      </c>
      <c r="W107" s="130"/>
      <c r="X107" s="136">
        <v>46</v>
      </c>
      <c r="Y107" s="127" t="s">
        <v>377</v>
      </c>
      <c r="Z107" s="136">
        <v>46</v>
      </c>
    </row>
    <row r="108" spans="1:26" ht="18.75" x14ac:dyDescent="0.25">
      <c r="A108" s="128">
        <v>45</v>
      </c>
      <c r="B108" s="128">
        <v>600</v>
      </c>
      <c r="C108" s="136">
        <v>106</v>
      </c>
      <c r="D108" s="129">
        <v>57.5</v>
      </c>
      <c r="E108" s="136">
        <v>106</v>
      </c>
      <c r="F108" s="130"/>
      <c r="G108" s="136">
        <v>45</v>
      </c>
      <c r="H108" s="129">
        <v>10.6</v>
      </c>
      <c r="I108" s="136">
        <v>45</v>
      </c>
      <c r="J108" s="129">
        <v>14.8</v>
      </c>
      <c r="K108" s="136">
        <v>45</v>
      </c>
      <c r="L108" s="127" t="s">
        <v>378</v>
      </c>
      <c r="M108" s="136">
        <v>45</v>
      </c>
      <c r="N108" s="145"/>
      <c r="O108" s="128">
        <v>381</v>
      </c>
      <c r="P108" s="136">
        <v>45</v>
      </c>
      <c r="Q108" s="129">
        <v>24.1</v>
      </c>
      <c r="R108" s="136">
        <v>45</v>
      </c>
      <c r="S108" s="130"/>
      <c r="T108" s="136">
        <v>45</v>
      </c>
      <c r="U108" s="129">
        <v>11.7</v>
      </c>
      <c r="V108" s="136">
        <v>45</v>
      </c>
      <c r="W108" s="129">
        <v>17.600000000000001</v>
      </c>
      <c r="X108" s="136">
        <v>45</v>
      </c>
      <c r="Y108" s="127" t="s">
        <v>379</v>
      </c>
      <c r="Z108" s="136">
        <v>45</v>
      </c>
    </row>
    <row r="109" spans="1:26" ht="18.75" x14ac:dyDescent="0.25">
      <c r="A109" s="128">
        <v>44</v>
      </c>
      <c r="B109" s="128">
        <v>602</v>
      </c>
      <c r="C109" s="136">
        <v>107</v>
      </c>
      <c r="D109" s="129">
        <v>57.9</v>
      </c>
      <c r="E109" s="136">
        <v>107</v>
      </c>
      <c r="F109" s="130"/>
      <c r="G109" s="136">
        <v>44</v>
      </c>
      <c r="H109" s="130"/>
      <c r="I109" s="136">
        <v>44</v>
      </c>
      <c r="J109" s="130"/>
      <c r="K109" s="136">
        <v>44</v>
      </c>
      <c r="L109" s="127" t="s">
        <v>380</v>
      </c>
      <c r="M109" s="136">
        <v>44</v>
      </c>
      <c r="N109" s="145"/>
      <c r="O109" s="128">
        <v>378</v>
      </c>
      <c r="P109" s="136">
        <v>44</v>
      </c>
      <c r="Q109" s="129">
        <v>23.7</v>
      </c>
      <c r="R109" s="136">
        <v>44</v>
      </c>
      <c r="S109" s="130"/>
      <c r="T109" s="136">
        <v>44</v>
      </c>
      <c r="U109" s="130"/>
      <c r="V109" s="136">
        <v>44</v>
      </c>
      <c r="W109" s="130"/>
      <c r="X109" s="136">
        <v>44</v>
      </c>
      <c r="Y109" s="127" t="s">
        <v>381</v>
      </c>
      <c r="Z109" s="136">
        <v>44</v>
      </c>
    </row>
    <row r="110" spans="1:26" ht="18.75" x14ac:dyDescent="0.25">
      <c r="A110" s="128">
        <v>43</v>
      </c>
      <c r="B110" s="128">
        <v>604</v>
      </c>
      <c r="C110" s="136">
        <v>108</v>
      </c>
      <c r="D110" s="129">
        <v>58.3</v>
      </c>
      <c r="E110" s="136">
        <v>108</v>
      </c>
      <c r="F110" s="130"/>
      <c r="G110" s="136">
        <v>43</v>
      </c>
      <c r="H110" s="130"/>
      <c r="I110" s="136">
        <v>43</v>
      </c>
      <c r="J110" s="129">
        <v>14.9</v>
      </c>
      <c r="K110" s="136">
        <v>43</v>
      </c>
      <c r="L110" s="127" t="s">
        <v>382</v>
      </c>
      <c r="M110" s="136">
        <v>43</v>
      </c>
      <c r="N110" s="145"/>
      <c r="O110" s="128">
        <v>375</v>
      </c>
      <c r="P110" s="136">
        <v>43</v>
      </c>
      <c r="Q110" s="129">
        <v>23.3</v>
      </c>
      <c r="R110" s="136">
        <v>43</v>
      </c>
      <c r="S110" s="130"/>
      <c r="T110" s="136">
        <v>43</v>
      </c>
      <c r="U110" s="130"/>
      <c r="V110" s="136">
        <v>43</v>
      </c>
      <c r="W110" s="129">
        <v>17.7</v>
      </c>
      <c r="X110" s="136">
        <v>43</v>
      </c>
      <c r="Y110" s="127" t="s">
        <v>383</v>
      </c>
      <c r="Z110" s="136">
        <v>43</v>
      </c>
    </row>
    <row r="111" spans="1:26" ht="20.25" x14ac:dyDescent="0.25">
      <c r="A111" s="128">
        <v>42</v>
      </c>
      <c r="B111" s="128">
        <v>606</v>
      </c>
      <c r="C111" s="136">
        <v>109</v>
      </c>
      <c r="D111" s="129">
        <v>58.7</v>
      </c>
      <c r="E111" s="136">
        <v>109</v>
      </c>
      <c r="F111" s="130"/>
      <c r="G111" s="136">
        <v>42</v>
      </c>
      <c r="H111" s="129">
        <v>10.7</v>
      </c>
      <c r="I111" s="136">
        <v>42</v>
      </c>
      <c r="J111" s="130"/>
      <c r="K111" s="136">
        <v>42</v>
      </c>
      <c r="L111" s="130" t="s">
        <v>384</v>
      </c>
      <c r="M111" s="136">
        <v>42</v>
      </c>
      <c r="N111" s="145"/>
      <c r="O111" s="128">
        <v>372</v>
      </c>
      <c r="P111" s="136">
        <v>42</v>
      </c>
      <c r="Q111" s="129">
        <v>22.9</v>
      </c>
      <c r="R111" s="136">
        <v>42</v>
      </c>
      <c r="S111" s="130"/>
      <c r="T111" s="136">
        <v>42</v>
      </c>
      <c r="U111" s="129">
        <v>11.8</v>
      </c>
      <c r="V111" s="136">
        <v>42</v>
      </c>
      <c r="W111" s="130"/>
      <c r="X111" s="136">
        <v>42</v>
      </c>
      <c r="Y111" s="127" t="s">
        <v>263</v>
      </c>
      <c r="Z111" s="136">
        <v>42</v>
      </c>
    </row>
    <row r="112" spans="1:26" ht="18.75" x14ac:dyDescent="0.25">
      <c r="A112" s="128">
        <v>41</v>
      </c>
      <c r="B112" s="128">
        <v>608</v>
      </c>
      <c r="C112" s="136">
        <v>110</v>
      </c>
      <c r="D112" s="129">
        <v>59.1</v>
      </c>
      <c r="E112" s="136">
        <v>110</v>
      </c>
      <c r="F112" s="129">
        <v>6.1</v>
      </c>
      <c r="G112" s="136">
        <v>41</v>
      </c>
      <c r="H112" s="130"/>
      <c r="I112" s="136">
        <v>41</v>
      </c>
      <c r="J112" s="128">
        <v>15</v>
      </c>
      <c r="K112" s="136">
        <v>41</v>
      </c>
      <c r="L112" s="127" t="s">
        <v>385</v>
      </c>
      <c r="M112" s="136">
        <v>41</v>
      </c>
      <c r="N112" s="145"/>
      <c r="O112" s="128">
        <v>369</v>
      </c>
      <c r="P112" s="136">
        <v>41</v>
      </c>
      <c r="Q112" s="129">
        <v>22.5</v>
      </c>
      <c r="R112" s="136">
        <v>41</v>
      </c>
      <c r="S112" s="129">
        <v>6.3</v>
      </c>
      <c r="T112" s="136">
        <v>41</v>
      </c>
      <c r="U112" s="130"/>
      <c r="V112" s="136">
        <v>41</v>
      </c>
      <c r="W112" s="129">
        <v>17.8</v>
      </c>
      <c r="X112" s="136">
        <v>41</v>
      </c>
      <c r="Y112" s="127" t="s">
        <v>386</v>
      </c>
      <c r="Z112" s="136">
        <v>41</v>
      </c>
    </row>
    <row r="113" spans="1:26" ht="18.75" x14ac:dyDescent="0.25">
      <c r="A113" s="128">
        <v>40</v>
      </c>
      <c r="B113" s="128">
        <v>610</v>
      </c>
      <c r="C113" s="136">
        <v>111</v>
      </c>
      <c r="D113" s="129">
        <v>59.5</v>
      </c>
      <c r="E113" s="136">
        <v>111</v>
      </c>
      <c r="F113" s="130"/>
      <c r="G113" s="136">
        <v>40</v>
      </c>
      <c r="H113" s="130"/>
      <c r="I113" s="136">
        <v>40</v>
      </c>
      <c r="J113" s="130"/>
      <c r="K113" s="136">
        <v>40</v>
      </c>
      <c r="L113" s="127" t="s">
        <v>387</v>
      </c>
      <c r="M113" s="136">
        <v>40</v>
      </c>
      <c r="N113" s="145"/>
      <c r="O113" s="128">
        <v>366</v>
      </c>
      <c r="P113" s="136">
        <v>40</v>
      </c>
      <c r="Q113" s="129">
        <v>22.1</v>
      </c>
      <c r="R113" s="136">
        <v>40</v>
      </c>
      <c r="S113" s="130"/>
      <c r="T113" s="136">
        <v>40</v>
      </c>
      <c r="U113" s="130"/>
      <c r="V113" s="136">
        <v>40</v>
      </c>
      <c r="W113" s="130"/>
      <c r="X113" s="136">
        <v>40</v>
      </c>
      <c r="Y113" s="127" t="s">
        <v>388</v>
      </c>
      <c r="Z113" s="136">
        <v>40</v>
      </c>
    </row>
    <row r="114" spans="1:26" ht="18.75" x14ac:dyDescent="0.25">
      <c r="A114" s="128">
        <v>39</v>
      </c>
      <c r="B114" s="128">
        <v>612</v>
      </c>
      <c r="C114" s="136">
        <v>112</v>
      </c>
      <c r="D114" s="129">
        <v>59.8</v>
      </c>
      <c r="E114" s="136">
        <v>112</v>
      </c>
      <c r="F114" s="130"/>
      <c r="G114" s="136">
        <v>39</v>
      </c>
      <c r="H114" s="129">
        <v>10.8</v>
      </c>
      <c r="I114" s="136">
        <v>39</v>
      </c>
      <c r="J114" s="129">
        <v>15.1</v>
      </c>
      <c r="K114" s="136">
        <v>39</v>
      </c>
      <c r="L114" s="127" t="s">
        <v>389</v>
      </c>
      <c r="M114" s="136">
        <v>39</v>
      </c>
      <c r="N114" s="145"/>
      <c r="O114" s="128">
        <v>363</v>
      </c>
      <c r="P114" s="136">
        <v>39</v>
      </c>
      <c r="Q114" s="129">
        <v>21.7</v>
      </c>
      <c r="R114" s="136">
        <v>39</v>
      </c>
      <c r="S114" s="130"/>
      <c r="T114" s="136">
        <v>39</v>
      </c>
      <c r="U114" s="129">
        <v>11.9</v>
      </c>
      <c r="V114" s="136">
        <v>39</v>
      </c>
      <c r="W114" s="129">
        <v>17.899999999999999</v>
      </c>
      <c r="X114" s="136">
        <v>39</v>
      </c>
      <c r="Y114" s="127" t="s">
        <v>390</v>
      </c>
      <c r="Z114" s="136">
        <v>39</v>
      </c>
    </row>
    <row r="115" spans="1:26" ht="18.75" x14ac:dyDescent="0.25">
      <c r="A115" s="128">
        <v>38</v>
      </c>
      <c r="B115" s="128">
        <v>614</v>
      </c>
      <c r="C115" s="136">
        <v>113</v>
      </c>
      <c r="D115" s="129">
        <v>60.1</v>
      </c>
      <c r="E115" s="136">
        <v>113</v>
      </c>
      <c r="F115" s="130"/>
      <c r="G115" s="136">
        <v>38</v>
      </c>
      <c r="H115" s="130"/>
      <c r="I115" s="136">
        <v>38</v>
      </c>
      <c r="J115" s="130"/>
      <c r="K115" s="136">
        <v>38</v>
      </c>
      <c r="L115" s="127" t="s">
        <v>391</v>
      </c>
      <c r="M115" s="136">
        <v>38</v>
      </c>
      <c r="N115" s="145"/>
      <c r="O115" s="128">
        <v>360</v>
      </c>
      <c r="P115" s="136">
        <v>38</v>
      </c>
      <c r="Q115" s="129">
        <v>21.3</v>
      </c>
      <c r="R115" s="136">
        <v>38</v>
      </c>
      <c r="S115" s="130"/>
      <c r="T115" s="136">
        <v>38</v>
      </c>
      <c r="U115" s="130"/>
      <c r="V115" s="136">
        <v>38</v>
      </c>
      <c r="W115" s="130"/>
      <c r="X115" s="136">
        <v>38</v>
      </c>
      <c r="Y115" s="127" t="s">
        <v>392</v>
      </c>
      <c r="Z115" s="136">
        <v>38</v>
      </c>
    </row>
    <row r="116" spans="1:26" ht="18.75" x14ac:dyDescent="0.25">
      <c r="A116" s="128">
        <v>37</v>
      </c>
      <c r="B116" s="128">
        <v>616</v>
      </c>
      <c r="C116" s="136">
        <v>114</v>
      </c>
      <c r="D116" s="129">
        <v>60.4</v>
      </c>
      <c r="E116" s="136">
        <v>114</v>
      </c>
      <c r="F116" s="130"/>
      <c r="G116" s="136">
        <v>37</v>
      </c>
      <c r="H116" s="130"/>
      <c r="I116" s="136">
        <v>37</v>
      </c>
      <c r="J116" s="129">
        <v>15.2</v>
      </c>
      <c r="K116" s="136">
        <v>37</v>
      </c>
      <c r="L116" s="127" t="s">
        <v>393</v>
      </c>
      <c r="M116" s="136">
        <v>37</v>
      </c>
      <c r="N116" s="145"/>
      <c r="O116" s="128">
        <v>357</v>
      </c>
      <c r="P116" s="136">
        <v>37</v>
      </c>
      <c r="Q116" s="129">
        <v>20.9</v>
      </c>
      <c r="R116" s="136">
        <v>37</v>
      </c>
      <c r="S116" s="130"/>
      <c r="T116" s="136">
        <v>37</v>
      </c>
      <c r="U116" s="130"/>
      <c r="V116" s="136">
        <v>37</v>
      </c>
      <c r="W116" s="129">
        <v>18</v>
      </c>
      <c r="X116" s="136">
        <v>37</v>
      </c>
      <c r="Y116" s="127" t="s">
        <v>394</v>
      </c>
      <c r="Z116" s="136">
        <v>37</v>
      </c>
    </row>
    <row r="117" spans="1:26" ht="18.75" x14ac:dyDescent="0.25">
      <c r="A117" s="128">
        <v>36</v>
      </c>
      <c r="B117" s="128">
        <v>618</v>
      </c>
      <c r="C117" s="136">
        <v>115</v>
      </c>
      <c r="D117" s="129">
        <v>60.7</v>
      </c>
      <c r="E117" s="136">
        <v>115</v>
      </c>
      <c r="F117" s="129">
        <v>6.2</v>
      </c>
      <c r="G117" s="136">
        <v>36</v>
      </c>
      <c r="H117" s="129">
        <v>10.9</v>
      </c>
      <c r="I117" s="136">
        <v>36</v>
      </c>
      <c r="J117" s="130"/>
      <c r="K117" s="136">
        <v>36</v>
      </c>
      <c r="L117" s="127" t="s">
        <v>395</v>
      </c>
      <c r="M117" s="136">
        <v>36</v>
      </c>
      <c r="N117" s="145"/>
      <c r="O117" s="128">
        <v>353</v>
      </c>
      <c r="P117" s="136">
        <v>36</v>
      </c>
      <c r="Q117" s="129">
        <v>20.5</v>
      </c>
      <c r="R117" s="136">
        <v>36</v>
      </c>
      <c r="S117" s="129">
        <v>6.4</v>
      </c>
      <c r="T117" s="136">
        <v>36</v>
      </c>
      <c r="U117" s="128">
        <v>12</v>
      </c>
      <c r="V117" s="136">
        <v>36</v>
      </c>
      <c r="W117" s="129">
        <v>18.100000000000001</v>
      </c>
      <c r="X117" s="136">
        <v>36</v>
      </c>
      <c r="Y117" s="127" t="s">
        <v>396</v>
      </c>
      <c r="Z117" s="136">
        <v>36</v>
      </c>
    </row>
    <row r="118" spans="1:26" ht="18.75" x14ac:dyDescent="0.25">
      <c r="A118" s="128">
        <v>35</v>
      </c>
      <c r="B118" s="128">
        <v>620</v>
      </c>
      <c r="C118" s="136">
        <v>116</v>
      </c>
      <c r="D118" s="129">
        <v>61</v>
      </c>
      <c r="E118" s="136">
        <v>116</v>
      </c>
      <c r="F118" s="130"/>
      <c r="G118" s="136">
        <v>35</v>
      </c>
      <c r="H118" s="130"/>
      <c r="I118" s="136">
        <v>35</v>
      </c>
      <c r="J118" s="129">
        <v>15.3</v>
      </c>
      <c r="K118" s="136">
        <v>35</v>
      </c>
      <c r="L118" s="127" t="s">
        <v>397</v>
      </c>
      <c r="M118" s="136">
        <v>35</v>
      </c>
      <c r="N118" s="145"/>
      <c r="O118" s="128">
        <v>349</v>
      </c>
      <c r="P118" s="136">
        <v>35</v>
      </c>
      <c r="Q118" s="129">
        <v>20.100000000000001</v>
      </c>
      <c r="R118" s="136">
        <v>35</v>
      </c>
      <c r="S118" s="130"/>
      <c r="T118" s="136">
        <v>35</v>
      </c>
      <c r="U118" s="130"/>
      <c r="V118" s="136">
        <v>35</v>
      </c>
      <c r="W118" s="129">
        <v>18.2</v>
      </c>
      <c r="X118" s="136">
        <v>35</v>
      </c>
      <c r="Y118" s="127" t="s">
        <v>398</v>
      </c>
      <c r="Z118" s="136">
        <v>35</v>
      </c>
    </row>
    <row r="119" spans="1:26" ht="18.75" x14ac:dyDescent="0.25">
      <c r="A119" s="128">
        <v>34</v>
      </c>
      <c r="B119" s="128">
        <v>622</v>
      </c>
      <c r="C119" s="136">
        <v>117</v>
      </c>
      <c r="D119" s="129">
        <v>61.3</v>
      </c>
      <c r="E119" s="136">
        <v>117</v>
      </c>
      <c r="F119" s="130"/>
      <c r="G119" s="136">
        <v>34</v>
      </c>
      <c r="H119" s="130"/>
      <c r="I119" s="136">
        <v>34</v>
      </c>
      <c r="J119" s="130"/>
      <c r="K119" s="136">
        <v>34</v>
      </c>
      <c r="L119" s="127" t="s">
        <v>399</v>
      </c>
      <c r="M119" s="136">
        <v>34</v>
      </c>
      <c r="N119" s="145"/>
      <c r="O119" s="128">
        <v>345</v>
      </c>
      <c r="P119" s="136">
        <v>34</v>
      </c>
      <c r="Q119" s="129">
        <v>19.7</v>
      </c>
      <c r="R119" s="136">
        <v>34</v>
      </c>
      <c r="S119" s="130"/>
      <c r="T119" s="136">
        <v>34</v>
      </c>
      <c r="U119" s="130"/>
      <c r="V119" s="136">
        <v>34</v>
      </c>
      <c r="W119" s="129">
        <v>18.3</v>
      </c>
      <c r="X119" s="136">
        <v>34</v>
      </c>
      <c r="Y119" s="127" t="s">
        <v>273</v>
      </c>
      <c r="Z119" s="136">
        <v>34</v>
      </c>
    </row>
    <row r="120" spans="1:26" ht="18.75" x14ac:dyDescent="0.25">
      <c r="A120" s="132">
        <v>33</v>
      </c>
      <c r="B120" s="128">
        <v>624</v>
      </c>
      <c r="C120" s="136">
        <v>118</v>
      </c>
      <c r="D120" s="129">
        <v>61.6</v>
      </c>
      <c r="E120" s="136">
        <v>118</v>
      </c>
      <c r="F120" s="130"/>
      <c r="G120" s="138">
        <v>33</v>
      </c>
      <c r="H120" s="128">
        <v>11</v>
      </c>
      <c r="I120" s="138">
        <v>33</v>
      </c>
      <c r="J120" s="129">
        <v>15.4</v>
      </c>
      <c r="K120" s="138">
        <v>33</v>
      </c>
      <c r="L120" s="127" t="s">
        <v>400</v>
      </c>
      <c r="M120" s="138">
        <v>33</v>
      </c>
      <c r="N120" s="147"/>
      <c r="O120" s="128">
        <v>341</v>
      </c>
      <c r="P120" s="138">
        <v>33</v>
      </c>
      <c r="Q120" s="129">
        <v>19.3</v>
      </c>
      <c r="R120" s="138">
        <v>33</v>
      </c>
      <c r="S120" s="130"/>
      <c r="T120" s="138">
        <v>33</v>
      </c>
      <c r="U120" s="129">
        <v>12.1</v>
      </c>
      <c r="V120" s="138">
        <v>33</v>
      </c>
      <c r="W120" s="129">
        <v>18.399999999999999</v>
      </c>
      <c r="X120" s="138">
        <v>33</v>
      </c>
      <c r="Y120" s="127" t="s">
        <v>401</v>
      </c>
      <c r="Z120" s="136">
        <v>33</v>
      </c>
    </row>
    <row r="121" spans="1:26" ht="18.75" x14ac:dyDescent="0.25">
      <c r="A121" s="128">
        <v>32</v>
      </c>
      <c r="B121" s="128">
        <v>626</v>
      </c>
      <c r="C121" s="136">
        <v>119</v>
      </c>
      <c r="D121" s="129">
        <v>61.9</v>
      </c>
      <c r="E121" s="136">
        <v>119</v>
      </c>
      <c r="F121" s="130"/>
      <c r="G121" s="136">
        <v>32</v>
      </c>
      <c r="H121" s="130"/>
      <c r="I121" s="136">
        <v>32</v>
      </c>
      <c r="J121" s="130"/>
      <c r="K121" s="136">
        <v>32</v>
      </c>
      <c r="L121" s="127" t="s">
        <v>402</v>
      </c>
      <c r="M121" s="136">
        <v>32</v>
      </c>
      <c r="N121" s="145"/>
      <c r="O121" s="128">
        <v>337</v>
      </c>
      <c r="P121" s="136">
        <v>32</v>
      </c>
      <c r="Q121" s="129">
        <v>18.899999999999999</v>
      </c>
      <c r="R121" s="136">
        <v>32</v>
      </c>
      <c r="S121" s="130"/>
      <c r="T121" s="136">
        <v>32</v>
      </c>
      <c r="U121" s="130"/>
      <c r="V121" s="136">
        <v>32</v>
      </c>
      <c r="W121" s="129">
        <v>18.5</v>
      </c>
      <c r="X121" s="136">
        <v>32</v>
      </c>
      <c r="Y121" s="127" t="s">
        <v>403</v>
      </c>
      <c r="Z121" s="136">
        <v>32</v>
      </c>
    </row>
    <row r="122" spans="1:26" ht="18.75" x14ac:dyDescent="0.25">
      <c r="A122" s="128">
        <v>31</v>
      </c>
      <c r="B122" s="128">
        <v>628</v>
      </c>
      <c r="C122" s="136">
        <v>120</v>
      </c>
      <c r="D122" s="129">
        <v>62.2</v>
      </c>
      <c r="E122" s="136">
        <v>120</v>
      </c>
      <c r="F122" s="129">
        <v>6.3</v>
      </c>
      <c r="G122" s="136">
        <v>31</v>
      </c>
      <c r="H122" s="130"/>
      <c r="I122" s="136">
        <v>31</v>
      </c>
      <c r="J122" s="129">
        <v>15.5</v>
      </c>
      <c r="K122" s="136">
        <v>31</v>
      </c>
      <c r="L122" s="127" t="s">
        <v>404</v>
      </c>
      <c r="M122" s="136">
        <v>31</v>
      </c>
      <c r="N122" s="145"/>
      <c r="O122" s="128">
        <v>333</v>
      </c>
      <c r="P122" s="136">
        <v>31</v>
      </c>
      <c r="Q122" s="129">
        <v>18.5</v>
      </c>
      <c r="R122" s="136">
        <v>31</v>
      </c>
      <c r="S122" s="129">
        <v>6.5</v>
      </c>
      <c r="T122" s="136">
        <v>31</v>
      </c>
      <c r="U122" s="130"/>
      <c r="V122" s="136">
        <v>31</v>
      </c>
      <c r="W122" s="129">
        <v>18.600000000000001</v>
      </c>
      <c r="X122" s="136">
        <v>31</v>
      </c>
      <c r="Y122" s="127" t="s">
        <v>405</v>
      </c>
      <c r="Z122" s="136">
        <v>31</v>
      </c>
    </row>
    <row r="123" spans="1:26" ht="18.75" x14ac:dyDescent="0.25">
      <c r="A123" s="128">
        <v>30</v>
      </c>
      <c r="B123" s="128">
        <v>630</v>
      </c>
      <c r="C123" s="136">
        <v>121</v>
      </c>
      <c r="D123" s="129">
        <v>62.5</v>
      </c>
      <c r="E123" s="136">
        <v>121</v>
      </c>
      <c r="F123" s="130"/>
      <c r="G123" s="136">
        <v>30</v>
      </c>
      <c r="H123" s="129">
        <v>11.1</v>
      </c>
      <c r="I123" s="136">
        <v>30</v>
      </c>
      <c r="J123" s="130"/>
      <c r="K123" s="136">
        <v>30</v>
      </c>
      <c r="L123" s="127" t="s">
        <v>406</v>
      </c>
      <c r="M123" s="136">
        <v>30</v>
      </c>
      <c r="N123" s="145"/>
      <c r="O123" s="128">
        <v>329</v>
      </c>
      <c r="P123" s="136">
        <v>30</v>
      </c>
      <c r="Q123" s="129">
        <v>18.100000000000001</v>
      </c>
      <c r="R123" s="136">
        <v>30</v>
      </c>
      <c r="S123" s="130"/>
      <c r="T123" s="136">
        <v>30</v>
      </c>
      <c r="U123" s="129">
        <v>12.2</v>
      </c>
      <c r="V123" s="136">
        <v>30</v>
      </c>
      <c r="W123" s="129">
        <v>18.7</v>
      </c>
      <c r="X123" s="136">
        <v>30</v>
      </c>
      <c r="Y123" s="127" t="s">
        <v>407</v>
      </c>
      <c r="Z123" s="136">
        <v>30</v>
      </c>
    </row>
    <row r="124" spans="1:26" ht="18.75" x14ac:dyDescent="0.25">
      <c r="A124" s="128">
        <v>29</v>
      </c>
      <c r="B124" s="128">
        <v>632</v>
      </c>
      <c r="C124" s="136">
        <v>122</v>
      </c>
      <c r="D124" s="129">
        <v>62.8</v>
      </c>
      <c r="E124" s="136">
        <v>122</v>
      </c>
      <c r="F124" s="130"/>
      <c r="G124" s="136">
        <v>29</v>
      </c>
      <c r="H124" s="130"/>
      <c r="I124" s="136">
        <v>29</v>
      </c>
      <c r="J124" s="129">
        <v>15.6</v>
      </c>
      <c r="K124" s="136">
        <v>29</v>
      </c>
      <c r="L124" s="127" t="s">
        <v>408</v>
      </c>
      <c r="M124" s="136">
        <v>29</v>
      </c>
      <c r="N124" s="145"/>
      <c r="O124" s="128">
        <v>325</v>
      </c>
      <c r="P124" s="136">
        <v>29</v>
      </c>
      <c r="Q124" s="129">
        <v>17.7</v>
      </c>
      <c r="R124" s="136">
        <v>29</v>
      </c>
      <c r="S124" s="130"/>
      <c r="T124" s="136">
        <v>29</v>
      </c>
      <c r="U124" s="130"/>
      <c r="V124" s="136">
        <v>29</v>
      </c>
      <c r="W124" s="129">
        <v>18.8</v>
      </c>
      <c r="X124" s="136">
        <v>29</v>
      </c>
      <c r="Y124" s="127" t="s">
        <v>409</v>
      </c>
      <c r="Z124" s="136">
        <v>29</v>
      </c>
    </row>
    <row r="125" spans="1:26" ht="18.75" x14ac:dyDescent="0.25">
      <c r="A125" s="128">
        <v>28</v>
      </c>
      <c r="B125" s="128">
        <v>633</v>
      </c>
      <c r="C125" s="136">
        <v>123</v>
      </c>
      <c r="D125" s="129">
        <v>63.1</v>
      </c>
      <c r="E125" s="136">
        <v>123</v>
      </c>
      <c r="F125" s="130"/>
      <c r="G125" s="136">
        <v>28</v>
      </c>
      <c r="H125" s="130"/>
      <c r="I125" s="136">
        <v>28</v>
      </c>
      <c r="J125" s="130"/>
      <c r="K125" s="136">
        <v>28</v>
      </c>
      <c r="L125" s="127" t="s">
        <v>410</v>
      </c>
      <c r="M125" s="136">
        <v>28</v>
      </c>
      <c r="N125" s="145"/>
      <c r="O125" s="128">
        <v>321</v>
      </c>
      <c r="P125" s="136">
        <v>28</v>
      </c>
      <c r="Q125" s="129">
        <v>17.3</v>
      </c>
      <c r="R125" s="136">
        <v>28</v>
      </c>
      <c r="S125" s="130"/>
      <c r="T125" s="136">
        <v>28</v>
      </c>
      <c r="U125" s="130"/>
      <c r="V125" s="136">
        <v>28</v>
      </c>
      <c r="W125" s="129">
        <v>18.899999999999999</v>
      </c>
      <c r="X125" s="136">
        <v>28</v>
      </c>
      <c r="Y125" s="127" t="s">
        <v>411</v>
      </c>
      <c r="Z125" s="136">
        <v>28</v>
      </c>
    </row>
    <row r="126" spans="1:26" ht="18.75" x14ac:dyDescent="0.25">
      <c r="A126" s="128">
        <v>27</v>
      </c>
      <c r="B126" s="128">
        <v>634</v>
      </c>
      <c r="C126" s="136">
        <v>124</v>
      </c>
      <c r="D126" s="129">
        <v>63.4</v>
      </c>
      <c r="E126" s="136">
        <v>124</v>
      </c>
      <c r="F126" s="130"/>
      <c r="G126" s="136">
        <v>27</v>
      </c>
      <c r="H126" s="129">
        <v>11.2</v>
      </c>
      <c r="I126" s="136">
        <v>27</v>
      </c>
      <c r="J126" s="129">
        <v>15.7</v>
      </c>
      <c r="K126" s="136">
        <v>27</v>
      </c>
      <c r="L126" s="127" t="s">
        <v>412</v>
      </c>
      <c r="M126" s="136">
        <v>27</v>
      </c>
      <c r="N126" s="145"/>
      <c r="O126" s="128">
        <v>317</v>
      </c>
      <c r="P126" s="136">
        <v>27</v>
      </c>
      <c r="Q126" s="129">
        <v>16.899999999999999</v>
      </c>
      <c r="R126" s="136">
        <v>27</v>
      </c>
      <c r="S126" s="130"/>
      <c r="T126" s="136">
        <v>27</v>
      </c>
      <c r="U126" s="129">
        <v>12.3</v>
      </c>
      <c r="V126" s="136">
        <v>27</v>
      </c>
      <c r="W126" s="129">
        <v>19</v>
      </c>
      <c r="X126" s="136">
        <v>27</v>
      </c>
      <c r="Y126" s="127" t="s">
        <v>413</v>
      </c>
      <c r="Z126" s="136">
        <v>27</v>
      </c>
    </row>
    <row r="127" spans="1:26" ht="18.75" x14ac:dyDescent="0.25">
      <c r="A127" s="128">
        <v>26</v>
      </c>
      <c r="B127" s="128">
        <v>635</v>
      </c>
      <c r="C127" s="136">
        <v>125</v>
      </c>
      <c r="D127" s="129">
        <v>63.7</v>
      </c>
      <c r="E127" s="136">
        <v>125</v>
      </c>
      <c r="F127" s="129">
        <v>6.4</v>
      </c>
      <c r="G127" s="136">
        <v>26</v>
      </c>
      <c r="H127" s="129"/>
      <c r="I127" s="136">
        <v>26</v>
      </c>
      <c r="J127" s="130"/>
      <c r="K127" s="136">
        <v>26</v>
      </c>
      <c r="L127" s="127" t="s">
        <v>414</v>
      </c>
      <c r="M127" s="136">
        <v>26</v>
      </c>
      <c r="N127" s="145"/>
      <c r="O127" s="128">
        <v>313</v>
      </c>
      <c r="P127" s="136">
        <v>26</v>
      </c>
      <c r="Q127" s="129">
        <v>16.5</v>
      </c>
      <c r="R127" s="136">
        <v>26</v>
      </c>
      <c r="S127" s="129">
        <v>6.6</v>
      </c>
      <c r="T127" s="136">
        <v>26</v>
      </c>
      <c r="U127" s="130"/>
      <c r="V127" s="136">
        <v>26</v>
      </c>
      <c r="W127" s="129">
        <v>19.2</v>
      </c>
      <c r="X127" s="136">
        <v>26</v>
      </c>
      <c r="Y127" s="127" t="s">
        <v>415</v>
      </c>
      <c r="Z127" s="136">
        <v>26</v>
      </c>
    </row>
    <row r="128" spans="1:26" ht="18.75" x14ac:dyDescent="0.25">
      <c r="A128" s="128">
        <v>25</v>
      </c>
      <c r="B128" s="128">
        <v>636</v>
      </c>
      <c r="C128" s="136">
        <v>126</v>
      </c>
      <c r="D128" s="129">
        <v>64</v>
      </c>
      <c r="E128" s="136">
        <v>126</v>
      </c>
      <c r="F128" s="129"/>
      <c r="G128" s="136">
        <v>25</v>
      </c>
      <c r="H128" s="129"/>
      <c r="I128" s="136">
        <v>25</v>
      </c>
      <c r="J128" s="129">
        <v>15.8</v>
      </c>
      <c r="K128" s="136">
        <v>25</v>
      </c>
      <c r="L128" s="127" t="s">
        <v>416</v>
      </c>
      <c r="M128" s="136">
        <v>25</v>
      </c>
      <c r="N128" s="145"/>
      <c r="O128" s="128">
        <v>309</v>
      </c>
      <c r="P128" s="136">
        <v>25</v>
      </c>
      <c r="Q128" s="129">
        <v>16.100000000000001</v>
      </c>
      <c r="R128" s="136">
        <v>25</v>
      </c>
      <c r="S128" s="130"/>
      <c r="T128" s="136">
        <v>25</v>
      </c>
      <c r="U128" s="130"/>
      <c r="V128" s="136">
        <v>25</v>
      </c>
      <c r="W128" s="129">
        <v>19.399999999999999</v>
      </c>
      <c r="X128" s="136">
        <v>25</v>
      </c>
      <c r="Y128" s="127" t="s">
        <v>284</v>
      </c>
      <c r="Z128" s="136">
        <v>25</v>
      </c>
    </row>
    <row r="129" spans="1:26" ht="18.75" x14ac:dyDescent="0.25">
      <c r="A129" s="128">
        <v>24</v>
      </c>
      <c r="B129" s="128">
        <v>637</v>
      </c>
      <c r="C129" s="136">
        <v>127</v>
      </c>
      <c r="D129" s="129">
        <v>64.3</v>
      </c>
      <c r="E129" s="136">
        <v>127</v>
      </c>
      <c r="F129" s="129"/>
      <c r="G129" s="136">
        <v>24</v>
      </c>
      <c r="H129" s="129">
        <v>11.3</v>
      </c>
      <c r="I129" s="136">
        <v>24</v>
      </c>
      <c r="J129" s="129"/>
      <c r="K129" s="136">
        <v>24</v>
      </c>
      <c r="L129" s="127">
        <v>2.5648148148148149E-3</v>
      </c>
      <c r="M129" s="136">
        <v>24</v>
      </c>
      <c r="N129" s="145"/>
      <c r="O129" s="128">
        <v>305</v>
      </c>
      <c r="P129" s="136">
        <v>24</v>
      </c>
      <c r="Q129" s="129">
        <v>15.7</v>
      </c>
      <c r="R129" s="136">
        <v>24</v>
      </c>
      <c r="S129" s="130"/>
      <c r="T129" s="136">
        <v>24</v>
      </c>
      <c r="U129" s="129">
        <v>12.4</v>
      </c>
      <c r="V129" s="136">
        <v>24</v>
      </c>
      <c r="W129" s="129">
        <v>19.600000000000001</v>
      </c>
      <c r="X129" s="136">
        <v>24</v>
      </c>
      <c r="Y129" s="127" t="s">
        <v>417</v>
      </c>
      <c r="Z129" s="136">
        <v>24</v>
      </c>
    </row>
    <row r="130" spans="1:26" ht="20.25" x14ac:dyDescent="0.25">
      <c r="A130" s="128">
        <v>23</v>
      </c>
      <c r="B130" s="128">
        <v>638</v>
      </c>
      <c r="C130" s="136">
        <v>128</v>
      </c>
      <c r="D130" s="129">
        <v>64.599999999999994</v>
      </c>
      <c r="E130" s="136">
        <v>128</v>
      </c>
      <c r="F130" s="129"/>
      <c r="G130" s="136">
        <v>23</v>
      </c>
      <c r="H130" s="129"/>
      <c r="I130" s="136">
        <v>23</v>
      </c>
      <c r="J130" s="129">
        <v>15.9</v>
      </c>
      <c r="K130" s="136">
        <v>23</v>
      </c>
      <c r="L130" s="127" t="s">
        <v>418</v>
      </c>
      <c r="M130" s="136">
        <v>23</v>
      </c>
      <c r="N130" s="145"/>
      <c r="O130" s="128">
        <v>301</v>
      </c>
      <c r="P130" s="136">
        <v>23</v>
      </c>
      <c r="Q130" s="129">
        <v>15.3</v>
      </c>
      <c r="R130" s="136">
        <v>23</v>
      </c>
      <c r="S130" s="130"/>
      <c r="T130" s="136">
        <v>23</v>
      </c>
      <c r="U130" s="130"/>
      <c r="V130" s="136">
        <v>23</v>
      </c>
      <c r="W130" s="129">
        <v>19.8</v>
      </c>
      <c r="X130" s="136">
        <v>23</v>
      </c>
      <c r="Y130" s="127" t="s">
        <v>419</v>
      </c>
      <c r="Z130" s="136">
        <v>23</v>
      </c>
    </row>
    <row r="131" spans="1:26" ht="18.75" x14ac:dyDescent="0.25">
      <c r="A131" s="128">
        <v>22</v>
      </c>
      <c r="B131" s="128">
        <v>639</v>
      </c>
      <c r="C131" s="136">
        <v>129</v>
      </c>
      <c r="D131" s="129">
        <v>64.900000000000006</v>
      </c>
      <c r="E131" s="136">
        <v>129</v>
      </c>
      <c r="F131" s="129"/>
      <c r="G131" s="136">
        <v>22</v>
      </c>
      <c r="H131" s="129"/>
      <c r="I131" s="136">
        <v>22</v>
      </c>
      <c r="J131" s="129"/>
      <c r="K131" s="136">
        <v>22</v>
      </c>
      <c r="L131" s="127" t="s">
        <v>420</v>
      </c>
      <c r="M131" s="136">
        <v>22</v>
      </c>
      <c r="N131" s="145"/>
      <c r="O131" s="128">
        <v>297</v>
      </c>
      <c r="P131" s="136">
        <v>22</v>
      </c>
      <c r="Q131" s="129">
        <v>14.9</v>
      </c>
      <c r="R131" s="136">
        <v>22</v>
      </c>
      <c r="S131" s="130"/>
      <c r="T131" s="136">
        <v>22</v>
      </c>
      <c r="U131" s="130"/>
      <c r="V131" s="136">
        <v>22</v>
      </c>
      <c r="W131" s="128">
        <v>20</v>
      </c>
      <c r="X131" s="136">
        <v>22</v>
      </c>
      <c r="Y131" s="127" t="s">
        <v>421</v>
      </c>
      <c r="Z131" s="136">
        <v>22</v>
      </c>
    </row>
    <row r="132" spans="1:26" ht="18.75" x14ac:dyDescent="0.25">
      <c r="A132" s="128">
        <v>21</v>
      </c>
      <c r="B132" s="128">
        <v>640</v>
      </c>
      <c r="C132" s="136">
        <v>130</v>
      </c>
      <c r="D132" s="129">
        <v>65.2</v>
      </c>
      <c r="E132" s="136">
        <v>130</v>
      </c>
      <c r="F132" s="129">
        <v>6.5</v>
      </c>
      <c r="G132" s="136">
        <v>21</v>
      </c>
      <c r="H132" s="129">
        <v>11.4</v>
      </c>
      <c r="I132" s="136">
        <v>21</v>
      </c>
      <c r="J132" s="129">
        <v>16</v>
      </c>
      <c r="K132" s="136">
        <v>21</v>
      </c>
      <c r="L132" s="127" t="s">
        <v>422</v>
      </c>
      <c r="M132" s="136">
        <v>21</v>
      </c>
      <c r="N132" s="145"/>
      <c r="O132" s="128">
        <v>293</v>
      </c>
      <c r="P132" s="136">
        <v>21</v>
      </c>
      <c r="Q132" s="129">
        <v>14.5</v>
      </c>
      <c r="R132" s="136">
        <v>21</v>
      </c>
      <c r="S132" s="129">
        <v>6.7</v>
      </c>
      <c r="T132" s="136">
        <v>21</v>
      </c>
      <c r="U132" s="129">
        <v>12.5</v>
      </c>
      <c r="V132" s="136">
        <v>21</v>
      </c>
      <c r="W132" s="129">
        <v>20.2</v>
      </c>
      <c r="X132" s="136">
        <v>21</v>
      </c>
      <c r="Y132" s="127" t="s">
        <v>290</v>
      </c>
      <c r="Z132" s="136">
        <v>21</v>
      </c>
    </row>
    <row r="133" spans="1:26" ht="18.75" x14ac:dyDescent="0.25">
      <c r="A133" s="128">
        <v>20</v>
      </c>
      <c r="B133" s="128">
        <v>641</v>
      </c>
      <c r="C133" s="136">
        <v>131</v>
      </c>
      <c r="D133" s="129">
        <v>65.5</v>
      </c>
      <c r="E133" s="136">
        <v>131</v>
      </c>
      <c r="F133" s="129"/>
      <c r="G133" s="136">
        <v>20</v>
      </c>
      <c r="H133" s="129"/>
      <c r="I133" s="136">
        <v>20</v>
      </c>
      <c r="J133" s="129">
        <v>16.100000000000001</v>
      </c>
      <c r="K133" s="136">
        <v>20</v>
      </c>
      <c r="L133" s="127" t="s">
        <v>423</v>
      </c>
      <c r="M133" s="136">
        <v>20</v>
      </c>
      <c r="N133" s="145"/>
      <c r="O133" s="128">
        <v>289</v>
      </c>
      <c r="P133" s="136">
        <v>20</v>
      </c>
      <c r="Q133" s="129">
        <v>14.1</v>
      </c>
      <c r="R133" s="136">
        <v>20</v>
      </c>
      <c r="S133" s="130"/>
      <c r="T133" s="136">
        <v>20</v>
      </c>
      <c r="U133" s="130"/>
      <c r="V133" s="136">
        <v>20</v>
      </c>
      <c r="W133" s="129">
        <v>20.399999999999999</v>
      </c>
      <c r="X133" s="136">
        <v>20</v>
      </c>
      <c r="Y133" s="127" t="s">
        <v>424</v>
      </c>
      <c r="Z133" s="136">
        <v>20</v>
      </c>
    </row>
    <row r="134" spans="1:26" ht="18.75" x14ac:dyDescent="0.25">
      <c r="A134" s="128">
        <v>19</v>
      </c>
      <c r="B134" s="128">
        <v>642</v>
      </c>
      <c r="C134" s="136">
        <v>132</v>
      </c>
      <c r="D134" s="129">
        <v>65.8</v>
      </c>
      <c r="E134" s="136">
        <v>132</v>
      </c>
      <c r="F134" s="129"/>
      <c r="G134" s="136">
        <v>19</v>
      </c>
      <c r="H134" s="129"/>
      <c r="I134" s="136">
        <v>19</v>
      </c>
      <c r="J134" s="129">
        <v>16.2</v>
      </c>
      <c r="K134" s="136">
        <v>19</v>
      </c>
      <c r="L134" s="127" t="s">
        <v>425</v>
      </c>
      <c r="M134" s="136">
        <v>19</v>
      </c>
      <c r="N134" s="145"/>
      <c r="O134" s="128">
        <v>285</v>
      </c>
      <c r="P134" s="136">
        <v>19</v>
      </c>
      <c r="Q134" s="129">
        <v>13.7</v>
      </c>
      <c r="R134" s="136">
        <v>19</v>
      </c>
      <c r="S134" s="130"/>
      <c r="T134" s="136">
        <v>19</v>
      </c>
      <c r="U134" s="129">
        <v>12.6</v>
      </c>
      <c r="V134" s="136">
        <v>19</v>
      </c>
      <c r="W134" s="129">
        <v>20.6</v>
      </c>
      <c r="X134" s="136">
        <v>19</v>
      </c>
      <c r="Y134" s="127" t="s">
        <v>426</v>
      </c>
      <c r="Z134" s="136">
        <v>19</v>
      </c>
    </row>
    <row r="135" spans="1:26" ht="20.25" x14ac:dyDescent="0.25">
      <c r="A135" s="128">
        <v>18</v>
      </c>
      <c r="B135" s="128">
        <v>643</v>
      </c>
      <c r="C135" s="136">
        <v>133</v>
      </c>
      <c r="D135" s="130" t="s">
        <v>206</v>
      </c>
      <c r="E135" s="136">
        <v>133</v>
      </c>
      <c r="F135" s="129"/>
      <c r="G135" s="136">
        <v>18</v>
      </c>
      <c r="H135" s="129">
        <v>11.5</v>
      </c>
      <c r="I135" s="136">
        <v>18</v>
      </c>
      <c r="J135" s="129">
        <v>16.3</v>
      </c>
      <c r="K135" s="136">
        <v>18</v>
      </c>
      <c r="L135" s="127" t="s">
        <v>427</v>
      </c>
      <c r="M135" s="136">
        <v>18</v>
      </c>
      <c r="N135" s="145"/>
      <c r="O135" s="128">
        <v>281</v>
      </c>
      <c r="P135" s="136">
        <v>18</v>
      </c>
      <c r="Q135" s="129">
        <v>13.3</v>
      </c>
      <c r="R135" s="136">
        <v>18</v>
      </c>
      <c r="S135" s="130"/>
      <c r="T135" s="136">
        <v>18</v>
      </c>
      <c r="U135" s="130"/>
      <c r="V135" s="136">
        <v>18</v>
      </c>
      <c r="W135" s="129">
        <v>20.8</v>
      </c>
      <c r="X135" s="136">
        <v>18</v>
      </c>
      <c r="Y135" s="127" t="s">
        <v>428</v>
      </c>
      <c r="Z135" s="136">
        <v>18</v>
      </c>
    </row>
    <row r="136" spans="1:26" ht="18.75" x14ac:dyDescent="0.25">
      <c r="A136" s="128">
        <v>17</v>
      </c>
      <c r="B136" s="128">
        <v>644</v>
      </c>
      <c r="C136" s="136">
        <v>134</v>
      </c>
      <c r="D136" s="129">
        <v>66.400000000000006</v>
      </c>
      <c r="E136" s="136">
        <v>134</v>
      </c>
      <c r="F136" s="129"/>
      <c r="G136" s="136">
        <v>17</v>
      </c>
      <c r="H136" s="129"/>
      <c r="I136" s="136">
        <v>17</v>
      </c>
      <c r="J136" s="129">
        <v>16.399999999999999</v>
      </c>
      <c r="K136" s="136">
        <v>17</v>
      </c>
      <c r="L136" s="127" t="s">
        <v>429</v>
      </c>
      <c r="M136" s="136">
        <v>17</v>
      </c>
      <c r="N136" s="145"/>
      <c r="O136" s="128">
        <v>277</v>
      </c>
      <c r="P136" s="136">
        <v>17</v>
      </c>
      <c r="Q136" s="129">
        <v>12.9</v>
      </c>
      <c r="R136" s="136">
        <v>17</v>
      </c>
      <c r="S136" s="130"/>
      <c r="T136" s="136">
        <v>17</v>
      </c>
      <c r="U136" s="129">
        <v>12.7</v>
      </c>
      <c r="V136" s="136">
        <v>17</v>
      </c>
      <c r="W136" s="128">
        <v>21</v>
      </c>
      <c r="X136" s="136">
        <v>17</v>
      </c>
      <c r="Y136" s="127" t="s">
        <v>295</v>
      </c>
      <c r="Z136" s="136">
        <v>17</v>
      </c>
    </row>
    <row r="137" spans="1:26" ht="18.75" x14ac:dyDescent="0.25">
      <c r="A137" s="128">
        <v>16</v>
      </c>
      <c r="B137" s="128">
        <v>645</v>
      </c>
      <c r="C137" s="136">
        <v>135</v>
      </c>
      <c r="D137" s="129">
        <v>66.7</v>
      </c>
      <c r="E137" s="136">
        <v>135</v>
      </c>
      <c r="F137" s="129">
        <v>6.6</v>
      </c>
      <c r="G137" s="136">
        <v>16</v>
      </c>
      <c r="H137" s="129"/>
      <c r="I137" s="136">
        <v>16</v>
      </c>
      <c r="J137" s="129">
        <v>16.5</v>
      </c>
      <c r="K137" s="136">
        <v>16</v>
      </c>
      <c r="L137" s="127" t="s">
        <v>430</v>
      </c>
      <c r="M137" s="136">
        <v>16</v>
      </c>
      <c r="N137" s="145"/>
      <c r="O137" s="128">
        <v>273</v>
      </c>
      <c r="P137" s="136">
        <v>16</v>
      </c>
      <c r="Q137" s="129">
        <v>12.5</v>
      </c>
      <c r="R137" s="136">
        <v>16</v>
      </c>
      <c r="S137" s="129">
        <v>6.8</v>
      </c>
      <c r="T137" s="136">
        <v>16</v>
      </c>
      <c r="U137" s="130"/>
      <c r="V137" s="136">
        <v>16</v>
      </c>
      <c r="W137" s="129">
        <v>21.2</v>
      </c>
      <c r="X137" s="136">
        <v>16</v>
      </c>
      <c r="Y137" s="127" t="s">
        <v>431</v>
      </c>
      <c r="Z137" s="136">
        <v>16</v>
      </c>
    </row>
    <row r="138" spans="1:26" ht="18.75" x14ac:dyDescent="0.25">
      <c r="A138" s="128">
        <v>15</v>
      </c>
      <c r="B138" s="128">
        <v>646</v>
      </c>
      <c r="C138" s="136">
        <v>136</v>
      </c>
      <c r="D138" s="129">
        <v>67</v>
      </c>
      <c r="E138" s="136">
        <v>136</v>
      </c>
      <c r="F138" s="129"/>
      <c r="G138" s="136">
        <v>15</v>
      </c>
      <c r="H138" s="129">
        <v>11.6</v>
      </c>
      <c r="I138" s="136">
        <v>15</v>
      </c>
      <c r="J138" s="129">
        <v>16.600000000000001</v>
      </c>
      <c r="K138" s="136">
        <v>15</v>
      </c>
      <c r="L138" s="127" t="s">
        <v>432</v>
      </c>
      <c r="M138" s="136">
        <v>15</v>
      </c>
      <c r="N138" s="145"/>
      <c r="O138" s="128">
        <v>269</v>
      </c>
      <c r="P138" s="136">
        <v>15</v>
      </c>
      <c r="Q138" s="129">
        <v>12.1</v>
      </c>
      <c r="R138" s="136">
        <v>15</v>
      </c>
      <c r="S138" s="130"/>
      <c r="T138" s="136">
        <v>15</v>
      </c>
      <c r="U138" s="129">
        <v>12.8</v>
      </c>
      <c r="V138" s="136">
        <v>15</v>
      </c>
      <c r="W138" s="129">
        <v>21.4</v>
      </c>
      <c r="X138" s="136">
        <v>15</v>
      </c>
      <c r="Y138" s="127" t="s">
        <v>433</v>
      </c>
      <c r="Z138" s="136">
        <v>15</v>
      </c>
    </row>
    <row r="139" spans="1:26" ht="18.75" x14ac:dyDescent="0.25">
      <c r="A139" s="128">
        <v>14</v>
      </c>
      <c r="B139" s="128">
        <v>647</v>
      </c>
      <c r="C139" s="136">
        <v>137</v>
      </c>
      <c r="D139" s="129">
        <v>67.3</v>
      </c>
      <c r="E139" s="136">
        <v>137</v>
      </c>
      <c r="F139" s="129"/>
      <c r="G139" s="136">
        <v>14</v>
      </c>
      <c r="H139" s="129"/>
      <c r="I139" s="136">
        <v>14</v>
      </c>
      <c r="J139" s="129">
        <v>16.7</v>
      </c>
      <c r="K139" s="136">
        <v>14</v>
      </c>
      <c r="L139" s="127" t="s">
        <v>434</v>
      </c>
      <c r="M139" s="136">
        <v>14</v>
      </c>
      <c r="N139" s="145"/>
      <c r="O139" s="128">
        <v>265</v>
      </c>
      <c r="P139" s="136">
        <v>14</v>
      </c>
      <c r="Q139" s="129">
        <v>11.7</v>
      </c>
      <c r="R139" s="136">
        <v>14</v>
      </c>
      <c r="S139" s="130"/>
      <c r="T139" s="136">
        <v>14</v>
      </c>
      <c r="U139" s="130"/>
      <c r="V139" s="136">
        <v>14</v>
      </c>
      <c r="W139" s="129">
        <v>21.6</v>
      </c>
      <c r="X139" s="136">
        <v>14</v>
      </c>
      <c r="Y139" s="127" t="s">
        <v>435</v>
      </c>
      <c r="Z139" s="136">
        <v>14</v>
      </c>
    </row>
    <row r="140" spans="1:26" ht="18.75" x14ac:dyDescent="0.25">
      <c r="A140" s="128">
        <v>13</v>
      </c>
      <c r="B140" s="128">
        <v>648</v>
      </c>
      <c r="C140" s="136">
        <v>138</v>
      </c>
      <c r="D140" s="129">
        <v>67.5</v>
      </c>
      <c r="E140" s="136">
        <v>138</v>
      </c>
      <c r="F140" s="129"/>
      <c r="G140" s="136">
        <v>13</v>
      </c>
      <c r="H140" s="129"/>
      <c r="I140" s="136">
        <v>13</v>
      </c>
      <c r="J140" s="129">
        <v>16.8</v>
      </c>
      <c r="K140" s="136">
        <v>13</v>
      </c>
      <c r="L140" s="127" t="s">
        <v>436</v>
      </c>
      <c r="M140" s="136">
        <v>13</v>
      </c>
      <c r="N140" s="145"/>
      <c r="O140" s="128">
        <v>260</v>
      </c>
      <c r="P140" s="136">
        <v>13</v>
      </c>
      <c r="Q140" s="129">
        <v>11.3</v>
      </c>
      <c r="R140" s="136">
        <v>13</v>
      </c>
      <c r="S140" s="130"/>
      <c r="T140" s="136">
        <v>13</v>
      </c>
      <c r="U140" s="129">
        <v>12.9</v>
      </c>
      <c r="V140" s="136">
        <v>13</v>
      </c>
      <c r="W140" s="129">
        <v>21.5</v>
      </c>
      <c r="X140" s="136">
        <v>13</v>
      </c>
      <c r="Y140" s="127" t="s">
        <v>302</v>
      </c>
      <c r="Z140" s="136">
        <v>13</v>
      </c>
    </row>
    <row r="141" spans="1:26" ht="18.75" x14ac:dyDescent="0.25">
      <c r="A141" s="128">
        <v>12</v>
      </c>
      <c r="B141" s="128">
        <v>649</v>
      </c>
      <c r="C141" s="136">
        <v>139</v>
      </c>
      <c r="D141" s="129">
        <v>67.7</v>
      </c>
      <c r="E141" s="136">
        <v>139</v>
      </c>
      <c r="F141" s="129"/>
      <c r="G141" s="136">
        <v>12</v>
      </c>
      <c r="H141" s="129" t="s">
        <v>437</v>
      </c>
      <c r="I141" s="136">
        <v>12</v>
      </c>
      <c r="J141" s="129">
        <v>16.899999999999999</v>
      </c>
      <c r="K141" s="136">
        <v>12</v>
      </c>
      <c r="L141" s="127" t="s">
        <v>438</v>
      </c>
      <c r="M141" s="136">
        <v>12</v>
      </c>
      <c r="N141" s="145"/>
      <c r="O141" s="128">
        <v>255</v>
      </c>
      <c r="P141" s="136">
        <v>12</v>
      </c>
      <c r="Q141" s="129">
        <v>10.9</v>
      </c>
      <c r="R141" s="136">
        <v>12</v>
      </c>
      <c r="S141" s="130"/>
      <c r="T141" s="136">
        <v>12</v>
      </c>
      <c r="U141" s="130"/>
      <c r="V141" s="136">
        <v>12</v>
      </c>
      <c r="W141" s="128">
        <v>22</v>
      </c>
      <c r="X141" s="136">
        <v>12</v>
      </c>
      <c r="Y141" s="127" t="s">
        <v>439</v>
      </c>
      <c r="Z141" s="136">
        <v>12</v>
      </c>
    </row>
    <row r="142" spans="1:26" ht="18.75" x14ac:dyDescent="0.25">
      <c r="A142" s="128">
        <v>11</v>
      </c>
      <c r="B142" s="128">
        <v>650</v>
      </c>
      <c r="C142" s="136">
        <v>140</v>
      </c>
      <c r="D142" s="129">
        <v>67.900000000000006</v>
      </c>
      <c r="E142" s="136">
        <v>140</v>
      </c>
      <c r="F142" s="129">
        <v>6.7</v>
      </c>
      <c r="G142" s="136">
        <v>11</v>
      </c>
      <c r="H142" s="129"/>
      <c r="I142" s="136">
        <v>11</v>
      </c>
      <c r="J142" s="129">
        <v>17</v>
      </c>
      <c r="K142" s="136">
        <v>11</v>
      </c>
      <c r="L142" s="127" t="s">
        <v>440</v>
      </c>
      <c r="M142" s="136">
        <v>11</v>
      </c>
      <c r="N142" s="145"/>
      <c r="O142" s="128">
        <v>250</v>
      </c>
      <c r="P142" s="136">
        <v>11</v>
      </c>
      <c r="Q142" s="129">
        <v>10.5</v>
      </c>
      <c r="R142" s="136">
        <v>11</v>
      </c>
      <c r="S142" s="129">
        <v>6.9</v>
      </c>
      <c r="T142" s="136">
        <v>11</v>
      </c>
      <c r="U142" s="129">
        <v>13</v>
      </c>
      <c r="V142" s="136">
        <v>11</v>
      </c>
      <c r="W142" s="129">
        <v>22.3</v>
      </c>
      <c r="X142" s="136">
        <v>11</v>
      </c>
      <c r="Y142" s="127" t="s">
        <v>441</v>
      </c>
      <c r="Z142" s="136">
        <v>11</v>
      </c>
    </row>
    <row r="143" spans="1:26" ht="18.75" x14ac:dyDescent="0.25">
      <c r="A143" s="128">
        <v>10</v>
      </c>
      <c r="B143" s="128">
        <v>651</v>
      </c>
      <c r="C143" s="136">
        <v>141</v>
      </c>
      <c r="D143" s="129">
        <v>68.099999999999994</v>
      </c>
      <c r="E143" s="136">
        <v>141</v>
      </c>
      <c r="F143" s="129"/>
      <c r="G143" s="136">
        <v>10</v>
      </c>
      <c r="H143" s="129"/>
      <c r="I143" s="136">
        <v>10</v>
      </c>
      <c r="J143" s="129">
        <v>17.100000000000001</v>
      </c>
      <c r="K143" s="136">
        <v>10</v>
      </c>
      <c r="L143" s="127" t="s">
        <v>442</v>
      </c>
      <c r="M143" s="136">
        <v>10</v>
      </c>
      <c r="N143" s="145"/>
      <c r="O143" s="128">
        <v>245</v>
      </c>
      <c r="P143" s="136">
        <v>10</v>
      </c>
      <c r="Q143" s="129">
        <v>10.1</v>
      </c>
      <c r="R143" s="136">
        <v>10</v>
      </c>
      <c r="S143" s="130"/>
      <c r="T143" s="136">
        <v>10</v>
      </c>
      <c r="U143" s="130"/>
      <c r="V143" s="136">
        <v>10</v>
      </c>
      <c r="W143" s="129">
        <v>22.6</v>
      </c>
      <c r="X143" s="136">
        <v>10</v>
      </c>
      <c r="Y143" s="127" t="s">
        <v>443</v>
      </c>
      <c r="Z143" s="136">
        <v>10</v>
      </c>
    </row>
    <row r="144" spans="1:26" ht="18.75" x14ac:dyDescent="0.25">
      <c r="A144" s="128">
        <v>9</v>
      </c>
      <c r="B144" s="128">
        <v>652</v>
      </c>
      <c r="C144" s="136">
        <v>142</v>
      </c>
      <c r="D144" s="129">
        <v>68.3</v>
      </c>
      <c r="E144" s="136">
        <v>142</v>
      </c>
      <c r="F144" s="129"/>
      <c r="G144" s="136">
        <v>9</v>
      </c>
      <c r="H144" s="129">
        <v>11.8</v>
      </c>
      <c r="I144" s="136">
        <v>9</v>
      </c>
      <c r="J144" s="129">
        <v>17.2</v>
      </c>
      <c r="K144" s="136">
        <v>9</v>
      </c>
      <c r="L144" s="127" t="s">
        <v>444</v>
      </c>
      <c r="M144" s="136">
        <v>9</v>
      </c>
      <c r="N144" s="145"/>
      <c r="O144" s="128">
        <v>240</v>
      </c>
      <c r="P144" s="136">
        <v>9</v>
      </c>
      <c r="Q144" s="129">
        <v>9.6999999999999993</v>
      </c>
      <c r="R144" s="136">
        <v>9</v>
      </c>
      <c r="S144" s="130"/>
      <c r="T144" s="136">
        <v>9</v>
      </c>
      <c r="U144" s="129">
        <v>13.1</v>
      </c>
      <c r="V144" s="136">
        <v>9</v>
      </c>
      <c r="W144" s="129">
        <v>22.9</v>
      </c>
      <c r="X144" s="136">
        <v>9</v>
      </c>
      <c r="Y144" s="127" t="s">
        <v>308</v>
      </c>
      <c r="Z144" s="136">
        <v>9</v>
      </c>
    </row>
    <row r="145" spans="1:26" ht="18.75" x14ac:dyDescent="0.25">
      <c r="A145" s="128">
        <v>8</v>
      </c>
      <c r="B145" s="128">
        <v>653</v>
      </c>
      <c r="C145" s="136">
        <v>143</v>
      </c>
      <c r="D145" s="129">
        <v>68.5</v>
      </c>
      <c r="E145" s="136">
        <v>143</v>
      </c>
      <c r="F145" s="129"/>
      <c r="G145" s="136">
        <v>8</v>
      </c>
      <c r="H145" s="129"/>
      <c r="I145" s="136">
        <v>8</v>
      </c>
      <c r="J145" s="129">
        <v>17.3</v>
      </c>
      <c r="K145" s="136">
        <v>8</v>
      </c>
      <c r="L145" s="127">
        <v>2.7129629629629626E-3</v>
      </c>
      <c r="M145" s="136">
        <v>8</v>
      </c>
      <c r="N145" s="145"/>
      <c r="O145" s="128">
        <v>235</v>
      </c>
      <c r="P145" s="136">
        <v>8</v>
      </c>
      <c r="Q145" s="129">
        <v>9.3000000000000007</v>
      </c>
      <c r="R145" s="136">
        <v>8</v>
      </c>
      <c r="S145" s="130"/>
      <c r="T145" s="136">
        <v>8</v>
      </c>
      <c r="U145" s="130"/>
      <c r="V145" s="136">
        <v>8</v>
      </c>
      <c r="W145" s="129">
        <v>23.2</v>
      </c>
      <c r="X145" s="136">
        <v>8</v>
      </c>
      <c r="Y145" s="127" t="s">
        <v>445</v>
      </c>
      <c r="Z145" s="136">
        <v>8</v>
      </c>
    </row>
    <row r="146" spans="1:26" ht="18.75" x14ac:dyDescent="0.25">
      <c r="A146" s="128">
        <v>7</v>
      </c>
      <c r="B146" s="128">
        <v>654</v>
      </c>
      <c r="C146" s="136">
        <v>144</v>
      </c>
      <c r="D146" s="129">
        <v>68.7</v>
      </c>
      <c r="E146" s="136">
        <v>144</v>
      </c>
      <c r="F146" s="129"/>
      <c r="G146" s="136">
        <v>7</v>
      </c>
      <c r="H146" s="129">
        <v>11.9</v>
      </c>
      <c r="I146" s="136">
        <v>7</v>
      </c>
      <c r="J146" s="129">
        <v>17.399999999999999</v>
      </c>
      <c r="K146" s="136">
        <v>7</v>
      </c>
      <c r="L146" s="127" t="s">
        <v>446</v>
      </c>
      <c r="M146" s="136">
        <v>7</v>
      </c>
      <c r="N146" s="145"/>
      <c r="O146" s="128">
        <v>230</v>
      </c>
      <c r="P146" s="136">
        <v>7</v>
      </c>
      <c r="Q146" s="129">
        <v>8.9</v>
      </c>
      <c r="R146" s="136">
        <v>7</v>
      </c>
      <c r="S146" s="130"/>
      <c r="T146" s="136">
        <v>7</v>
      </c>
      <c r="U146" s="129">
        <v>13.2</v>
      </c>
      <c r="V146" s="136">
        <v>7</v>
      </c>
      <c r="W146" s="129">
        <v>23.5</v>
      </c>
      <c r="X146" s="136">
        <v>7</v>
      </c>
      <c r="Y146" s="127" t="s">
        <v>447</v>
      </c>
      <c r="Z146" s="136">
        <v>7</v>
      </c>
    </row>
    <row r="147" spans="1:26" ht="18.75" x14ac:dyDescent="0.25">
      <c r="A147" s="128">
        <v>6</v>
      </c>
      <c r="B147" s="128">
        <v>655</v>
      </c>
      <c r="C147" s="136">
        <v>145</v>
      </c>
      <c r="D147" s="129">
        <v>68.900000000000006</v>
      </c>
      <c r="E147" s="136">
        <v>145</v>
      </c>
      <c r="F147" s="129">
        <v>6.8</v>
      </c>
      <c r="G147" s="136">
        <v>6</v>
      </c>
      <c r="H147" s="129"/>
      <c r="I147" s="136">
        <v>6</v>
      </c>
      <c r="J147" s="129">
        <v>17.5</v>
      </c>
      <c r="K147" s="136">
        <v>6</v>
      </c>
      <c r="L147" s="127" t="s">
        <v>448</v>
      </c>
      <c r="M147" s="136">
        <v>6</v>
      </c>
      <c r="N147" s="145"/>
      <c r="O147" s="128">
        <v>225</v>
      </c>
      <c r="P147" s="136">
        <v>6</v>
      </c>
      <c r="Q147" s="129">
        <v>8.5</v>
      </c>
      <c r="R147" s="136">
        <v>6</v>
      </c>
      <c r="S147" s="128">
        <v>7</v>
      </c>
      <c r="T147" s="136">
        <v>6</v>
      </c>
      <c r="U147" s="130"/>
      <c r="V147" s="136">
        <v>6</v>
      </c>
      <c r="W147" s="129">
        <v>23.8</v>
      </c>
      <c r="X147" s="136">
        <v>6</v>
      </c>
      <c r="Y147" s="127" t="s">
        <v>449</v>
      </c>
      <c r="Z147" s="136">
        <v>6</v>
      </c>
    </row>
    <row r="148" spans="1:26" ht="18.75" x14ac:dyDescent="0.25">
      <c r="A148" s="128">
        <v>5</v>
      </c>
      <c r="B148" s="128">
        <v>656</v>
      </c>
      <c r="C148" s="136">
        <v>146</v>
      </c>
      <c r="D148" s="129">
        <v>69.099999999999994</v>
      </c>
      <c r="E148" s="136">
        <v>146</v>
      </c>
      <c r="F148" s="129"/>
      <c r="G148" s="136">
        <v>5</v>
      </c>
      <c r="H148" s="129">
        <v>12</v>
      </c>
      <c r="I148" s="136">
        <v>5</v>
      </c>
      <c r="J148" s="129">
        <v>17.600000000000001</v>
      </c>
      <c r="K148" s="136">
        <v>5</v>
      </c>
      <c r="L148" s="127" t="s">
        <v>450</v>
      </c>
      <c r="M148" s="136">
        <v>5</v>
      </c>
      <c r="N148" s="145"/>
      <c r="O148" s="128">
        <v>220</v>
      </c>
      <c r="P148" s="136">
        <v>5</v>
      </c>
      <c r="Q148" s="129"/>
      <c r="R148" s="136">
        <v>5</v>
      </c>
      <c r="S148" s="130"/>
      <c r="T148" s="136">
        <v>5</v>
      </c>
      <c r="U148" s="129">
        <v>13.3</v>
      </c>
      <c r="V148" s="136">
        <v>5</v>
      </c>
      <c r="W148" s="129">
        <v>24.1</v>
      </c>
      <c r="X148" s="136">
        <v>5</v>
      </c>
      <c r="Y148" s="127" t="s">
        <v>313</v>
      </c>
      <c r="Z148" s="136">
        <v>5</v>
      </c>
    </row>
    <row r="149" spans="1:26" ht="18.75" x14ac:dyDescent="0.25">
      <c r="A149" s="128">
        <v>4</v>
      </c>
      <c r="B149" s="128">
        <v>657</v>
      </c>
      <c r="C149" s="136">
        <v>147</v>
      </c>
      <c r="D149" s="129">
        <v>69.3</v>
      </c>
      <c r="E149" s="136">
        <v>147</v>
      </c>
      <c r="F149" s="129"/>
      <c r="G149" s="136">
        <v>4</v>
      </c>
      <c r="H149" s="129"/>
      <c r="I149" s="136">
        <v>4</v>
      </c>
      <c r="J149" s="129">
        <v>17.7</v>
      </c>
      <c r="K149" s="136">
        <v>4</v>
      </c>
      <c r="L149" s="127" t="s">
        <v>451</v>
      </c>
      <c r="M149" s="136">
        <v>4</v>
      </c>
      <c r="N149" s="145"/>
      <c r="O149" s="128">
        <v>215</v>
      </c>
      <c r="P149" s="136">
        <v>4</v>
      </c>
      <c r="Q149" s="129"/>
      <c r="R149" s="136">
        <v>4</v>
      </c>
      <c r="S149" s="130"/>
      <c r="T149" s="136">
        <v>4</v>
      </c>
      <c r="U149" s="130"/>
      <c r="V149" s="136">
        <v>4</v>
      </c>
      <c r="W149" s="129">
        <v>24.4</v>
      </c>
      <c r="X149" s="136">
        <v>4</v>
      </c>
      <c r="Y149" s="127" t="s">
        <v>452</v>
      </c>
      <c r="Z149" s="136">
        <v>4</v>
      </c>
    </row>
    <row r="150" spans="1:26" ht="18.75" x14ac:dyDescent="0.25">
      <c r="A150" s="128">
        <v>3</v>
      </c>
      <c r="B150" s="128">
        <v>658</v>
      </c>
      <c r="C150" s="136">
        <v>148</v>
      </c>
      <c r="D150" s="129">
        <v>69.5</v>
      </c>
      <c r="E150" s="136">
        <v>148</v>
      </c>
      <c r="F150" s="129"/>
      <c r="G150" s="136">
        <v>3</v>
      </c>
      <c r="H150" s="129">
        <v>12.1</v>
      </c>
      <c r="I150" s="136">
        <v>3</v>
      </c>
      <c r="J150" s="129">
        <v>17.8</v>
      </c>
      <c r="K150" s="136">
        <v>3</v>
      </c>
      <c r="L150" s="127" t="s">
        <v>453</v>
      </c>
      <c r="M150" s="136">
        <v>3</v>
      </c>
      <c r="N150" s="145"/>
      <c r="O150" s="128">
        <v>210</v>
      </c>
      <c r="P150" s="136">
        <v>3</v>
      </c>
      <c r="Q150" s="129">
        <v>7.3</v>
      </c>
      <c r="R150" s="136">
        <v>3</v>
      </c>
      <c r="S150" s="130"/>
      <c r="T150" s="136">
        <v>3</v>
      </c>
      <c r="U150" s="129">
        <v>13.4</v>
      </c>
      <c r="V150" s="136">
        <v>3</v>
      </c>
      <c r="W150" s="129">
        <v>24.7</v>
      </c>
      <c r="X150" s="136">
        <v>3</v>
      </c>
      <c r="Y150" s="127" t="s">
        <v>454</v>
      </c>
      <c r="Z150" s="136">
        <v>3</v>
      </c>
    </row>
    <row r="151" spans="1:26" ht="18.75" x14ac:dyDescent="0.25">
      <c r="A151" s="128">
        <v>2</v>
      </c>
      <c r="B151" s="128">
        <v>659</v>
      </c>
      <c r="C151" s="136">
        <v>149</v>
      </c>
      <c r="D151" s="129">
        <v>69.7</v>
      </c>
      <c r="E151" s="136">
        <v>149</v>
      </c>
      <c r="F151" s="129"/>
      <c r="G151" s="136">
        <v>2</v>
      </c>
      <c r="H151" s="129"/>
      <c r="I151" s="136">
        <v>2</v>
      </c>
      <c r="J151" s="129">
        <v>17.899999999999999</v>
      </c>
      <c r="K151" s="136">
        <v>2</v>
      </c>
      <c r="L151" s="127" t="s">
        <v>455</v>
      </c>
      <c r="M151" s="136">
        <v>2</v>
      </c>
      <c r="N151" s="145"/>
      <c r="O151" s="128">
        <v>205</v>
      </c>
      <c r="P151" s="136">
        <v>2</v>
      </c>
      <c r="Q151" s="129">
        <v>6.9</v>
      </c>
      <c r="R151" s="136">
        <v>2</v>
      </c>
      <c r="S151" s="130"/>
      <c r="T151" s="136">
        <v>2</v>
      </c>
      <c r="U151" s="130"/>
      <c r="V151" s="136">
        <v>2</v>
      </c>
      <c r="W151" s="128">
        <v>25</v>
      </c>
      <c r="X151" s="136">
        <v>2</v>
      </c>
      <c r="Y151" s="127" t="s">
        <v>456</v>
      </c>
      <c r="Z151" s="136">
        <v>2</v>
      </c>
    </row>
    <row r="152" spans="1:26" ht="18.75" x14ac:dyDescent="0.25">
      <c r="A152" s="128">
        <v>1</v>
      </c>
      <c r="B152" s="128">
        <v>660</v>
      </c>
      <c r="C152" s="136">
        <v>150</v>
      </c>
      <c r="D152" s="129">
        <v>70</v>
      </c>
      <c r="E152" s="135" t="s">
        <v>170</v>
      </c>
      <c r="F152" s="129">
        <v>6.9</v>
      </c>
      <c r="G152" s="136">
        <v>1</v>
      </c>
      <c r="H152" s="129">
        <v>12.2</v>
      </c>
      <c r="I152" s="136">
        <v>1</v>
      </c>
      <c r="J152" s="129">
        <v>18</v>
      </c>
      <c r="K152" s="136">
        <v>1</v>
      </c>
      <c r="L152" s="127" t="s">
        <v>457</v>
      </c>
      <c r="M152" s="136">
        <v>1</v>
      </c>
      <c r="N152" s="145"/>
      <c r="O152" s="128">
        <v>200</v>
      </c>
      <c r="P152" s="136">
        <v>1</v>
      </c>
      <c r="Q152" s="129">
        <v>6.5</v>
      </c>
      <c r="R152" s="136">
        <v>1</v>
      </c>
      <c r="S152" s="129">
        <v>7.1</v>
      </c>
      <c r="T152" s="136">
        <v>1</v>
      </c>
      <c r="U152" s="129">
        <v>13.5</v>
      </c>
      <c r="V152" s="136">
        <v>1</v>
      </c>
      <c r="W152" s="129">
        <v>25.3</v>
      </c>
      <c r="X152" s="136">
        <v>1</v>
      </c>
      <c r="Y152" s="127" t="s">
        <v>319</v>
      </c>
      <c r="Z152" s="136">
        <v>1</v>
      </c>
    </row>
  </sheetData>
  <autoFilter ref="D2:E2">
    <sortState ref="D3:E152">
      <sortCondition ref="E2"/>
    </sortState>
  </autoFilter>
  <mergeCells count="3">
    <mergeCell ref="A1:A2"/>
    <mergeCell ref="B1:Y1"/>
    <mergeCell ref="Z1:Z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7"/>
  <sheetViews>
    <sheetView workbookViewId="0">
      <selection activeCell="N12" sqref="N12"/>
    </sheetView>
  </sheetViews>
  <sheetFormatPr defaultRowHeight="15" x14ac:dyDescent="0.25"/>
  <cols>
    <col min="1" max="1" width="17" customWidth="1"/>
    <col min="3" max="3" width="15.28515625" customWidth="1"/>
    <col min="11" max="11" width="12.5703125" customWidth="1"/>
  </cols>
  <sheetData>
    <row r="1" spans="1:11" x14ac:dyDescent="0.25">
      <c r="A1" s="158"/>
      <c r="B1" s="158"/>
      <c r="H1" s="81"/>
      <c r="I1" s="81"/>
    </row>
    <row r="2" spans="1:11" ht="18.75" x14ac:dyDescent="0.25">
      <c r="A2" s="159">
        <v>1.1921296296296296E-3</v>
      </c>
      <c r="B2" s="136">
        <v>150</v>
      </c>
      <c r="C2" s="159">
        <v>1.1921296296296296E-3</v>
      </c>
      <c r="D2">
        <f>VLOOKUP(C2,$A$2:$B$151,2)</f>
        <v>150</v>
      </c>
      <c r="E2" s="159">
        <v>1.1967592592592592E-3</v>
      </c>
      <c r="F2">
        <f>VLOOKUP(E2,$C$2:$D$772,2)</f>
        <v>149</v>
      </c>
      <c r="H2" s="162" t="s">
        <v>172</v>
      </c>
      <c r="I2" s="135" t="s">
        <v>170</v>
      </c>
      <c r="J2" s="159">
        <v>1.4004629629629629E-3</v>
      </c>
      <c r="K2" t="e">
        <f>VLOOKUP(J2,$H$2:$I$151,2)</f>
        <v>#N/A</v>
      </c>
    </row>
    <row r="3" spans="1:11" ht="18.75" x14ac:dyDescent="0.25">
      <c r="A3" s="159">
        <v>1.195601851851852E-3</v>
      </c>
      <c r="B3" s="136">
        <v>149</v>
      </c>
      <c r="C3" s="159">
        <v>1.193287037037037E-3</v>
      </c>
      <c r="D3">
        <f t="shared" ref="D3:D66" si="0">VLOOKUP(C3,$A$2:$B$151,2)</f>
        <v>150</v>
      </c>
      <c r="F3" t="e">
        <f t="shared" ref="F3:F8" si="1">VLOOKUP(E3,$C$2:$D$772,2)</f>
        <v>#N/A</v>
      </c>
      <c r="H3" s="162" t="s">
        <v>174</v>
      </c>
      <c r="I3" s="136">
        <v>149</v>
      </c>
      <c r="J3" s="159">
        <v>1.4074074074074076E-3</v>
      </c>
    </row>
    <row r="4" spans="1:11" ht="18.75" x14ac:dyDescent="0.25">
      <c r="A4" s="159">
        <v>1.2013888888888888E-3</v>
      </c>
      <c r="B4" s="136">
        <v>148</v>
      </c>
      <c r="C4" s="159">
        <v>1.1944444444444446E-3</v>
      </c>
      <c r="D4">
        <f t="shared" si="0"/>
        <v>150</v>
      </c>
      <c r="F4" t="e">
        <f t="shared" si="1"/>
        <v>#N/A</v>
      </c>
      <c r="H4" s="162">
        <v>1.4166666666666668E-3</v>
      </c>
      <c r="I4" s="136">
        <v>148</v>
      </c>
      <c r="J4" s="159">
        <v>1.4166666666666668E-3</v>
      </c>
    </row>
    <row r="5" spans="1:11" ht="18.75" x14ac:dyDescent="0.25">
      <c r="A5" s="159">
        <v>1.2129629629629628E-3</v>
      </c>
      <c r="B5" s="136">
        <v>147</v>
      </c>
      <c r="C5" s="159">
        <v>1.195601851851852E-3</v>
      </c>
      <c r="D5">
        <f t="shared" si="0"/>
        <v>149</v>
      </c>
      <c r="F5" t="e">
        <f t="shared" si="1"/>
        <v>#N/A</v>
      </c>
      <c r="H5" s="162" t="s">
        <v>178</v>
      </c>
      <c r="I5" s="136">
        <v>147</v>
      </c>
      <c r="J5" s="159">
        <v>1.425925925925926E-3</v>
      </c>
    </row>
    <row r="6" spans="1:11" ht="18.75" x14ac:dyDescent="0.25">
      <c r="A6" s="159">
        <v>1.2129629629629628E-3</v>
      </c>
      <c r="B6" s="136">
        <v>146</v>
      </c>
      <c r="C6" s="159">
        <v>1.19675925925926E-3</v>
      </c>
      <c r="D6">
        <f t="shared" si="0"/>
        <v>149</v>
      </c>
      <c r="E6" s="159">
        <v>1.2129629629629628E-3</v>
      </c>
      <c r="F6">
        <f t="shared" si="1"/>
        <v>146</v>
      </c>
      <c r="H6" s="162" t="s">
        <v>180</v>
      </c>
      <c r="I6" s="136">
        <v>146</v>
      </c>
      <c r="J6" s="159">
        <v>1.4351851851851854E-3</v>
      </c>
    </row>
    <row r="7" spans="1:11" ht="18.75" x14ac:dyDescent="0.25">
      <c r="A7" s="159">
        <v>1.21875E-3</v>
      </c>
      <c r="B7" s="136">
        <v>145</v>
      </c>
      <c r="C7" s="159">
        <v>1.19791666666667E-3</v>
      </c>
      <c r="D7">
        <f t="shared" si="0"/>
        <v>149</v>
      </c>
      <c r="F7" t="e">
        <f t="shared" si="1"/>
        <v>#N/A</v>
      </c>
      <c r="H7" s="162" t="s">
        <v>182</v>
      </c>
      <c r="I7" s="136">
        <v>145</v>
      </c>
      <c r="J7" s="159">
        <v>1.44444444444444E-3</v>
      </c>
    </row>
    <row r="8" spans="1:11" ht="18.75" x14ac:dyDescent="0.25">
      <c r="A8" s="159">
        <v>1.22453703703704E-3</v>
      </c>
      <c r="B8" s="136">
        <v>144</v>
      </c>
      <c r="C8" s="159">
        <v>1.1990740740740701E-3</v>
      </c>
      <c r="D8">
        <f t="shared" si="0"/>
        <v>149</v>
      </c>
      <c r="F8" t="e">
        <f t="shared" si="1"/>
        <v>#N/A</v>
      </c>
      <c r="H8" s="162" t="s">
        <v>184</v>
      </c>
      <c r="I8" s="136">
        <v>144</v>
      </c>
      <c r="J8" s="159">
        <v>1.4537037037036999E-3</v>
      </c>
    </row>
    <row r="9" spans="1:11" ht="18.75" x14ac:dyDescent="0.25">
      <c r="A9" s="159">
        <v>1.230324074074074E-3</v>
      </c>
      <c r="B9" s="136">
        <v>143</v>
      </c>
      <c r="C9" s="159">
        <v>1.2002314814814801E-3</v>
      </c>
      <c r="D9">
        <f t="shared" si="0"/>
        <v>149</v>
      </c>
      <c r="H9" s="162" t="s">
        <v>186</v>
      </c>
      <c r="I9" s="136">
        <v>143</v>
      </c>
      <c r="J9" s="159">
        <v>1.46296296296296E-3</v>
      </c>
    </row>
    <row r="10" spans="1:11" ht="18.75" x14ac:dyDescent="0.25">
      <c r="A10" s="159">
        <v>1.2361111111111099E-3</v>
      </c>
      <c r="B10" s="136">
        <v>142</v>
      </c>
      <c r="C10" s="159">
        <v>1.2013888888888888E-3</v>
      </c>
      <c r="D10">
        <f t="shared" si="0"/>
        <v>148</v>
      </c>
      <c r="H10" s="162" t="s">
        <v>188</v>
      </c>
      <c r="I10" s="136">
        <v>142</v>
      </c>
      <c r="J10" s="159">
        <v>1.47222222222222E-3</v>
      </c>
    </row>
    <row r="11" spans="1:11" ht="18.75" x14ac:dyDescent="0.25">
      <c r="A11" s="159">
        <v>1.24189814814815E-3</v>
      </c>
      <c r="B11" s="136">
        <v>141</v>
      </c>
      <c r="C11" s="159">
        <v>1.2025462962963001E-3</v>
      </c>
      <c r="D11">
        <f t="shared" si="0"/>
        <v>148</v>
      </c>
      <c r="H11" s="162" t="s">
        <v>190</v>
      </c>
      <c r="I11" s="136">
        <v>141</v>
      </c>
      <c r="J11" s="159">
        <v>1.4814814814814801E-3</v>
      </c>
    </row>
    <row r="12" spans="1:11" ht="18.75" x14ac:dyDescent="0.25">
      <c r="A12" s="159">
        <v>1.24768518518518E-3</v>
      </c>
      <c r="B12" s="136">
        <v>140</v>
      </c>
      <c r="C12" s="159">
        <v>1.2037037037037001E-3</v>
      </c>
      <c r="D12">
        <f t="shared" si="0"/>
        <v>148</v>
      </c>
      <c r="H12" s="162" t="s">
        <v>192</v>
      </c>
      <c r="I12" s="136">
        <v>140</v>
      </c>
      <c r="J12" s="159">
        <v>1.49074074074074E-3</v>
      </c>
    </row>
    <row r="13" spans="1:11" ht="18.75" x14ac:dyDescent="0.25">
      <c r="A13" s="159">
        <v>1.2534722222222201E-3</v>
      </c>
      <c r="B13" s="136">
        <v>139</v>
      </c>
      <c r="C13" s="159">
        <v>1.2048611111111099E-3</v>
      </c>
      <c r="D13">
        <f t="shared" si="0"/>
        <v>148</v>
      </c>
      <c r="H13" s="162" t="s">
        <v>194</v>
      </c>
      <c r="I13" s="136">
        <v>139</v>
      </c>
      <c r="J13" s="159">
        <v>1.5E-3</v>
      </c>
    </row>
    <row r="14" spans="1:11" ht="18.75" x14ac:dyDescent="0.25">
      <c r="A14" s="159">
        <v>1.2592592592592601E-3</v>
      </c>
      <c r="B14" s="136">
        <v>138</v>
      </c>
      <c r="C14" s="159">
        <v>1.2060185185185199E-3</v>
      </c>
      <c r="D14">
        <f t="shared" si="0"/>
        <v>148</v>
      </c>
      <c r="H14" s="162" t="s">
        <v>196</v>
      </c>
      <c r="I14" s="136">
        <v>138</v>
      </c>
      <c r="J14" s="159">
        <v>1.5092592592592601E-3</v>
      </c>
    </row>
    <row r="15" spans="1:11" ht="18.75" x14ac:dyDescent="0.25">
      <c r="A15" s="159">
        <v>1.2650462962962899E-3</v>
      </c>
      <c r="B15" s="136">
        <v>137</v>
      </c>
      <c r="C15" s="159">
        <v>1.2071759259259299E-3</v>
      </c>
      <c r="D15">
        <f t="shared" si="0"/>
        <v>148</v>
      </c>
      <c r="H15" s="162" t="s">
        <v>198</v>
      </c>
      <c r="I15" s="136">
        <v>137</v>
      </c>
      <c r="J15" s="159">
        <v>1.51851851851852E-3</v>
      </c>
    </row>
    <row r="16" spans="1:11" ht="18.75" x14ac:dyDescent="0.25">
      <c r="A16" s="159">
        <v>1.27083333333333E-3</v>
      </c>
      <c r="B16" s="136">
        <v>136</v>
      </c>
      <c r="C16" s="159">
        <v>1.2083333333333299E-3</v>
      </c>
      <c r="D16">
        <f t="shared" si="0"/>
        <v>148</v>
      </c>
      <c r="H16" s="162" t="s">
        <v>200</v>
      </c>
      <c r="I16" s="136">
        <v>136</v>
      </c>
      <c r="J16" s="159">
        <v>1.52777777777778E-3</v>
      </c>
    </row>
    <row r="17" spans="1:10" ht="18.75" x14ac:dyDescent="0.25">
      <c r="A17" s="159">
        <v>1.27662037037037E-3</v>
      </c>
      <c r="B17" s="136">
        <v>135</v>
      </c>
      <c r="C17" s="159">
        <v>1.2094907407407399E-3</v>
      </c>
      <c r="D17">
        <f t="shared" si="0"/>
        <v>148</v>
      </c>
      <c r="H17" s="162" t="s">
        <v>202</v>
      </c>
      <c r="I17" s="136">
        <v>135</v>
      </c>
      <c r="J17" s="159">
        <v>1.5370370370370401E-3</v>
      </c>
    </row>
    <row r="18" spans="1:10" ht="18.75" x14ac:dyDescent="0.25">
      <c r="A18" s="159">
        <v>1.2824074074074001E-3</v>
      </c>
      <c r="B18" s="136">
        <v>134</v>
      </c>
      <c r="C18" s="159">
        <v>1.2106481481481499E-3</v>
      </c>
      <c r="D18">
        <f t="shared" si="0"/>
        <v>148</v>
      </c>
      <c r="H18" s="162" t="s">
        <v>204</v>
      </c>
      <c r="I18" s="136">
        <v>134</v>
      </c>
      <c r="J18" s="159">
        <v>1.5462962962963E-3</v>
      </c>
    </row>
    <row r="19" spans="1:10" ht="18.75" x14ac:dyDescent="0.25">
      <c r="A19" s="159">
        <v>1.2881944444444399E-3</v>
      </c>
      <c r="B19" s="136">
        <v>133</v>
      </c>
      <c r="C19" s="159">
        <v>1.2118055555555599E-3</v>
      </c>
      <c r="D19">
        <f t="shared" si="0"/>
        <v>148</v>
      </c>
      <c r="H19" s="162" t="s">
        <v>207</v>
      </c>
      <c r="I19" s="136">
        <v>133</v>
      </c>
      <c r="J19" s="159">
        <v>1.55555555555555E-3</v>
      </c>
    </row>
    <row r="20" spans="1:10" ht="18.75" x14ac:dyDescent="0.25">
      <c r="A20" s="159">
        <v>1.2939814814814799E-3</v>
      </c>
      <c r="B20" s="136">
        <v>132</v>
      </c>
      <c r="C20" s="159">
        <v>1.2129629629629628E-3</v>
      </c>
      <c r="D20">
        <f t="shared" si="0"/>
        <v>146</v>
      </c>
      <c r="H20" s="162">
        <v>1.5648148148148149E-3</v>
      </c>
      <c r="I20" s="136">
        <v>132</v>
      </c>
      <c r="J20" s="159">
        <v>1.5648148148148099E-3</v>
      </c>
    </row>
    <row r="21" spans="1:10" ht="18.75" x14ac:dyDescent="0.25">
      <c r="A21" s="159">
        <v>1.29976851851851E-3</v>
      </c>
      <c r="B21" s="136">
        <v>131</v>
      </c>
      <c r="C21" s="159">
        <v>1.21412037037037E-3</v>
      </c>
      <c r="D21">
        <f t="shared" si="0"/>
        <v>146</v>
      </c>
      <c r="H21" s="162" t="s">
        <v>211</v>
      </c>
      <c r="I21" s="136">
        <v>131</v>
      </c>
      <c r="J21" s="159">
        <v>1.57407407407407E-3</v>
      </c>
    </row>
    <row r="22" spans="1:10" ht="18.75" x14ac:dyDescent="0.25">
      <c r="A22" s="159">
        <v>1.30555555555555E-3</v>
      </c>
      <c r="B22" s="136">
        <v>130</v>
      </c>
      <c r="C22" s="159">
        <v>1.21527777777778E-3</v>
      </c>
      <c r="D22">
        <f t="shared" si="0"/>
        <v>146</v>
      </c>
      <c r="H22" s="162" t="s">
        <v>213</v>
      </c>
      <c r="I22" s="136">
        <v>130</v>
      </c>
      <c r="J22" s="159">
        <v>1.58333333333333E-3</v>
      </c>
    </row>
    <row r="23" spans="1:10" ht="18.75" x14ac:dyDescent="0.25">
      <c r="A23" s="159">
        <v>1.3113425925925901E-3</v>
      </c>
      <c r="B23" s="136">
        <v>129</v>
      </c>
      <c r="C23" s="159">
        <v>1.21643518518518E-3</v>
      </c>
      <c r="D23">
        <f t="shared" si="0"/>
        <v>146</v>
      </c>
      <c r="H23" s="162">
        <v>1.5925925925925927E-3</v>
      </c>
      <c r="I23" s="136">
        <v>129</v>
      </c>
      <c r="J23" s="159">
        <v>1.5925925925925899E-3</v>
      </c>
    </row>
    <row r="24" spans="1:10" ht="18.75" x14ac:dyDescent="0.25">
      <c r="A24" s="159">
        <v>1.3171296296296199E-3</v>
      </c>
      <c r="B24" s="136">
        <v>128</v>
      </c>
      <c r="C24" s="159">
        <v>1.21759259259259E-3</v>
      </c>
      <c r="D24">
        <f t="shared" si="0"/>
        <v>146</v>
      </c>
      <c r="H24" s="162" t="s">
        <v>217</v>
      </c>
      <c r="I24" s="136">
        <v>128</v>
      </c>
      <c r="J24" s="159">
        <v>1.60185185185185E-3</v>
      </c>
    </row>
    <row r="25" spans="1:10" ht="18.75" x14ac:dyDescent="0.25">
      <c r="A25" s="159">
        <v>1.32291666666666E-3</v>
      </c>
      <c r="B25" s="136">
        <v>127</v>
      </c>
      <c r="C25" s="159">
        <v>1.21875E-3</v>
      </c>
      <c r="D25">
        <f t="shared" si="0"/>
        <v>145</v>
      </c>
      <c r="H25" s="162" t="s">
        <v>219</v>
      </c>
      <c r="I25" s="136">
        <v>127</v>
      </c>
      <c r="J25" s="159">
        <v>1.61111111111111E-3</v>
      </c>
    </row>
    <row r="26" spans="1:10" ht="18.75" x14ac:dyDescent="0.25">
      <c r="A26" s="159">
        <v>1.3287037037037E-3</v>
      </c>
      <c r="B26" s="136">
        <v>126</v>
      </c>
      <c r="C26" s="159">
        <v>1.21990740740741E-3</v>
      </c>
      <c r="D26">
        <f t="shared" si="0"/>
        <v>145</v>
      </c>
      <c r="H26" s="162" t="s">
        <v>221</v>
      </c>
      <c r="I26" s="136">
        <v>126</v>
      </c>
      <c r="J26" s="159">
        <v>1.6203703703703701E-3</v>
      </c>
    </row>
    <row r="27" spans="1:10" ht="18.75" x14ac:dyDescent="0.25">
      <c r="A27" s="159">
        <v>1.33449074074074E-3</v>
      </c>
      <c r="B27" s="136">
        <v>125</v>
      </c>
      <c r="C27" s="159">
        <v>1.22106481481481E-3</v>
      </c>
      <c r="D27">
        <f t="shared" si="0"/>
        <v>145</v>
      </c>
      <c r="H27" s="162" t="s">
        <v>223</v>
      </c>
      <c r="I27" s="136">
        <v>125</v>
      </c>
      <c r="J27" s="159">
        <v>1.62962962962963E-3</v>
      </c>
    </row>
    <row r="28" spans="1:10" ht="18.75" x14ac:dyDescent="0.25">
      <c r="A28" s="159">
        <v>1.3402777777777701E-3</v>
      </c>
      <c r="B28" s="136">
        <v>124</v>
      </c>
      <c r="C28" s="159">
        <v>1.22222222222222E-3</v>
      </c>
      <c r="D28">
        <f t="shared" si="0"/>
        <v>145</v>
      </c>
      <c r="H28" s="162" t="s">
        <v>225</v>
      </c>
      <c r="I28" s="136">
        <v>124</v>
      </c>
      <c r="J28" s="159">
        <v>1.63888888888889E-3</v>
      </c>
    </row>
    <row r="29" spans="1:10" ht="18.75" x14ac:dyDescent="0.25">
      <c r="A29" s="159">
        <v>1.3460648148148099E-3</v>
      </c>
      <c r="B29" s="136">
        <v>123</v>
      </c>
      <c r="C29" s="159">
        <v>1.22337962962963E-3</v>
      </c>
      <c r="D29">
        <f t="shared" si="0"/>
        <v>145</v>
      </c>
      <c r="H29" s="162">
        <v>1.6481481481481479E-3</v>
      </c>
      <c r="I29" s="136">
        <v>123</v>
      </c>
      <c r="J29" s="159">
        <v>1.6481481481481501E-3</v>
      </c>
    </row>
    <row r="30" spans="1:10" ht="18.75" x14ac:dyDescent="0.25">
      <c r="A30" s="159">
        <v>1.35185185185184E-3</v>
      </c>
      <c r="B30" s="136">
        <v>122</v>
      </c>
      <c r="C30" s="159">
        <v>1.22453703703704E-3</v>
      </c>
      <c r="D30">
        <f t="shared" si="0"/>
        <v>144</v>
      </c>
      <c r="H30" s="162" t="s">
        <v>229</v>
      </c>
      <c r="I30" s="136">
        <v>122</v>
      </c>
      <c r="J30" s="159">
        <v>1.65740740740741E-3</v>
      </c>
    </row>
    <row r="31" spans="1:10" ht="18.75" x14ac:dyDescent="0.25">
      <c r="A31" s="159">
        <v>1.35763888888888E-3</v>
      </c>
      <c r="B31" s="136">
        <v>121</v>
      </c>
      <c r="C31" s="159">
        <v>1.2256944444444401E-3</v>
      </c>
      <c r="D31">
        <f t="shared" si="0"/>
        <v>144</v>
      </c>
      <c r="H31" s="162">
        <v>1.6666666666666668E-3</v>
      </c>
      <c r="I31" s="136">
        <v>121</v>
      </c>
      <c r="J31" s="159">
        <v>1.66666666666667E-3</v>
      </c>
    </row>
    <row r="32" spans="1:10" ht="18.75" x14ac:dyDescent="0.25">
      <c r="A32" s="159">
        <v>1.3634259259259201E-3</v>
      </c>
      <c r="B32" s="136">
        <v>120</v>
      </c>
      <c r="C32" s="159">
        <v>1.2268518518518501E-3</v>
      </c>
      <c r="D32">
        <f t="shared" si="0"/>
        <v>144</v>
      </c>
      <c r="H32" s="162" t="s">
        <v>233</v>
      </c>
      <c r="I32" s="136">
        <v>120</v>
      </c>
      <c r="J32" s="159">
        <v>1.6759259259259199E-3</v>
      </c>
    </row>
    <row r="33" spans="1:10" ht="18.75" x14ac:dyDescent="0.25">
      <c r="A33" s="159">
        <v>1.3692129629629601E-3</v>
      </c>
      <c r="B33" s="136">
        <v>119</v>
      </c>
      <c r="C33" s="159">
        <v>1.2280092592592601E-3</v>
      </c>
      <c r="D33">
        <f t="shared" si="0"/>
        <v>144</v>
      </c>
      <c r="H33" s="162" t="s">
        <v>235</v>
      </c>
      <c r="I33" s="136">
        <v>119</v>
      </c>
      <c r="J33" s="159">
        <v>1.68518518518518E-3</v>
      </c>
    </row>
    <row r="34" spans="1:10" ht="18.75" x14ac:dyDescent="0.25">
      <c r="A34" s="159">
        <v>1.3749999999999899E-3</v>
      </c>
      <c r="B34" s="136">
        <v>118</v>
      </c>
      <c r="C34" s="159">
        <v>1.2291666666666701E-3</v>
      </c>
      <c r="D34">
        <f t="shared" si="0"/>
        <v>144</v>
      </c>
      <c r="H34" s="162" t="s">
        <v>237</v>
      </c>
      <c r="I34" s="136">
        <v>118</v>
      </c>
      <c r="J34" s="159">
        <v>1.69444444444444E-3</v>
      </c>
    </row>
    <row r="35" spans="1:10" ht="18.75" x14ac:dyDescent="0.25">
      <c r="A35" s="159">
        <v>1.38078703703703E-3</v>
      </c>
      <c r="B35" s="136">
        <v>117</v>
      </c>
      <c r="C35" s="159">
        <v>1.230324074074074E-3</v>
      </c>
      <c r="D35">
        <f t="shared" si="0"/>
        <v>143</v>
      </c>
      <c r="H35" s="162" t="s">
        <v>239</v>
      </c>
      <c r="I35" s="136">
        <v>117</v>
      </c>
      <c r="J35" s="159">
        <v>1.7037037037036999E-3</v>
      </c>
    </row>
    <row r="36" spans="1:10" ht="18.75" x14ac:dyDescent="0.25">
      <c r="A36" s="159">
        <v>1.38657407407407E-3</v>
      </c>
      <c r="B36" s="136">
        <v>116</v>
      </c>
      <c r="C36" s="159">
        <v>1.2314814814814801E-3</v>
      </c>
      <c r="D36">
        <f t="shared" si="0"/>
        <v>143</v>
      </c>
      <c r="H36" s="162">
        <v>1.712962962962963E-3</v>
      </c>
      <c r="I36" s="136">
        <v>116</v>
      </c>
      <c r="J36" s="159">
        <v>1.71296296296296E-3</v>
      </c>
    </row>
    <row r="37" spans="1:10" ht="18.75" x14ac:dyDescent="0.25">
      <c r="A37" s="159">
        <v>1.3923611111111001E-3</v>
      </c>
      <c r="B37" s="136">
        <v>115</v>
      </c>
      <c r="C37" s="159">
        <v>1.2326388888888901E-3</v>
      </c>
      <c r="D37">
        <f t="shared" si="0"/>
        <v>143</v>
      </c>
      <c r="H37" s="162" t="s">
        <v>244</v>
      </c>
      <c r="I37" s="136">
        <v>115</v>
      </c>
      <c r="J37" s="159">
        <v>1.72222222222222E-3</v>
      </c>
    </row>
    <row r="38" spans="1:10" ht="18.75" x14ac:dyDescent="0.25">
      <c r="A38" s="159">
        <v>1.3981481481481399E-3</v>
      </c>
      <c r="B38" s="136">
        <v>114</v>
      </c>
      <c r="C38" s="159">
        <v>1.2337962962963001E-3</v>
      </c>
      <c r="D38">
        <f t="shared" si="0"/>
        <v>143</v>
      </c>
      <c r="H38" s="162" t="s">
        <v>246</v>
      </c>
      <c r="I38" s="136">
        <v>114</v>
      </c>
      <c r="J38" s="159">
        <v>1.7314814814814799E-3</v>
      </c>
    </row>
    <row r="39" spans="1:10" ht="18.75" x14ac:dyDescent="0.25">
      <c r="A39" s="159">
        <v>1.4039351851851799E-3</v>
      </c>
      <c r="B39" s="136">
        <v>113</v>
      </c>
      <c r="C39" s="159">
        <v>1.2349537037036999E-3</v>
      </c>
      <c r="D39">
        <f t="shared" si="0"/>
        <v>143</v>
      </c>
      <c r="H39" s="162" t="s">
        <v>248</v>
      </c>
      <c r="I39" s="136">
        <v>113</v>
      </c>
      <c r="J39" s="159">
        <v>1.74074074074074E-3</v>
      </c>
    </row>
    <row r="40" spans="1:10" ht="18.75" x14ac:dyDescent="0.25">
      <c r="A40" s="159">
        <v>1.40972222222221E-3</v>
      </c>
      <c r="B40" s="136">
        <v>112</v>
      </c>
      <c r="C40" s="159">
        <v>1.2361111111111099E-3</v>
      </c>
      <c r="D40">
        <f t="shared" si="0"/>
        <v>142</v>
      </c>
      <c r="H40" s="162" t="s">
        <v>250</v>
      </c>
      <c r="I40" s="136">
        <v>112</v>
      </c>
      <c r="J40" s="159">
        <v>1.75E-3</v>
      </c>
    </row>
    <row r="41" spans="1:10" ht="18.75" x14ac:dyDescent="0.25">
      <c r="A41" s="159">
        <v>1.41550925925925E-3</v>
      </c>
      <c r="B41" s="136">
        <v>111</v>
      </c>
      <c r="C41" s="159">
        <v>1.2372685185185199E-3</v>
      </c>
      <c r="D41">
        <f t="shared" si="0"/>
        <v>142</v>
      </c>
      <c r="H41" s="162" t="s">
        <v>252</v>
      </c>
      <c r="I41" s="136">
        <v>111</v>
      </c>
      <c r="J41" s="159">
        <v>1.7592592592592601E-3</v>
      </c>
    </row>
    <row r="42" spans="1:10" ht="18.75" x14ac:dyDescent="0.25">
      <c r="A42" s="159">
        <v>1.4212962962962901E-3</v>
      </c>
      <c r="B42" s="136">
        <v>110</v>
      </c>
      <c r="C42" s="159">
        <v>1.2384259259259299E-3</v>
      </c>
      <c r="D42">
        <f t="shared" si="0"/>
        <v>142</v>
      </c>
      <c r="H42" s="162" t="s">
        <v>254</v>
      </c>
      <c r="I42" s="136">
        <v>110</v>
      </c>
      <c r="J42" s="159">
        <v>1.76851851851852E-3</v>
      </c>
    </row>
    <row r="43" spans="1:10" ht="18.75" x14ac:dyDescent="0.25">
      <c r="A43" s="159">
        <v>1.4270833333333199E-3</v>
      </c>
      <c r="B43" s="136">
        <v>109</v>
      </c>
      <c r="C43" s="159">
        <v>1.23958333333333E-3</v>
      </c>
      <c r="D43">
        <f t="shared" si="0"/>
        <v>142</v>
      </c>
      <c r="H43" s="162" t="s">
        <v>256</v>
      </c>
      <c r="I43" s="136">
        <v>109</v>
      </c>
      <c r="J43" s="159">
        <v>1.77777777777778E-3</v>
      </c>
    </row>
    <row r="44" spans="1:10" ht="18.75" x14ac:dyDescent="0.25">
      <c r="A44" s="159">
        <v>1.43287037037036E-3</v>
      </c>
      <c r="B44" s="136">
        <v>108</v>
      </c>
      <c r="C44" s="159">
        <v>1.24074074074074E-3</v>
      </c>
      <c r="D44">
        <f t="shared" si="0"/>
        <v>142</v>
      </c>
      <c r="H44" s="162" t="s">
        <v>258</v>
      </c>
      <c r="I44" s="136">
        <v>108</v>
      </c>
      <c r="J44" s="159">
        <v>1.7870370370370299E-3</v>
      </c>
    </row>
    <row r="45" spans="1:10" ht="18.75" x14ac:dyDescent="0.25">
      <c r="A45" s="159">
        <v>1.4386574074074E-3</v>
      </c>
      <c r="B45" s="136">
        <v>107</v>
      </c>
      <c r="C45" s="159">
        <v>1.24189814814815E-3</v>
      </c>
      <c r="D45">
        <f t="shared" si="0"/>
        <v>141</v>
      </c>
      <c r="H45" s="162" t="s">
        <v>260</v>
      </c>
      <c r="I45" s="136">
        <v>107</v>
      </c>
      <c r="J45" s="159">
        <v>1.79629629629629E-3</v>
      </c>
    </row>
    <row r="46" spans="1:10" ht="18.75" x14ac:dyDescent="0.25">
      <c r="A46" s="159">
        <v>1.4444444444444301E-3</v>
      </c>
      <c r="B46" s="136">
        <v>106</v>
      </c>
      <c r="C46" s="159">
        <v>1.24305555555556E-3</v>
      </c>
      <c r="D46">
        <f t="shared" si="0"/>
        <v>141</v>
      </c>
      <c r="H46" s="162" t="s">
        <v>262</v>
      </c>
      <c r="I46" s="136">
        <v>106</v>
      </c>
      <c r="J46" s="159">
        <v>1.8055555555555501E-3</v>
      </c>
    </row>
    <row r="47" spans="1:10" ht="18.75" x14ac:dyDescent="0.25">
      <c r="A47" s="159">
        <v>1.4502314814814701E-3</v>
      </c>
      <c r="B47" s="136">
        <v>105</v>
      </c>
      <c r="C47" s="159">
        <v>1.24421296296296E-3</v>
      </c>
      <c r="D47">
        <f t="shared" si="0"/>
        <v>141</v>
      </c>
      <c r="H47" s="162" t="s">
        <v>263</v>
      </c>
      <c r="I47" s="136">
        <v>105</v>
      </c>
      <c r="J47" s="159">
        <v>1.8148148148148099E-3</v>
      </c>
    </row>
    <row r="48" spans="1:10" ht="18.75" x14ac:dyDescent="0.25">
      <c r="A48" s="159">
        <v>1.4560185185185099E-3</v>
      </c>
      <c r="B48" s="136">
        <v>104</v>
      </c>
      <c r="C48" s="159">
        <v>1.24537037037037E-3</v>
      </c>
      <c r="D48">
        <f t="shared" si="0"/>
        <v>141</v>
      </c>
      <c r="H48" s="162" t="s">
        <v>265</v>
      </c>
      <c r="I48" s="136">
        <v>104</v>
      </c>
      <c r="J48" s="159">
        <v>1.82407407407407E-3</v>
      </c>
    </row>
    <row r="49" spans="1:10" ht="18.75" x14ac:dyDescent="0.25">
      <c r="A49" s="159">
        <v>1.46180555555554E-3</v>
      </c>
      <c r="B49" s="136">
        <v>103</v>
      </c>
      <c r="C49" s="159">
        <v>1.24652777777778E-3</v>
      </c>
      <c r="D49">
        <f t="shared" si="0"/>
        <v>141</v>
      </c>
      <c r="H49" s="162" t="s">
        <v>267</v>
      </c>
      <c r="I49" s="136">
        <v>103</v>
      </c>
      <c r="J49" s="159">
        <v>1.83333333333333E-3</v>
      </c>
    </row>
    <row r="50" spans="1:10" ht="18.75" x14ac:dyDescent="0.25">
      <c r="A50" s="159">
        <v>1.46759259259258E-3</v>
      </c>
      <c r="B50" s="136">
        <v>102</v>
      </c>
      <c r="C50" s="159">
        <v>1.24768518518518E-3</v>
      </c>
      <c r="D50">
        <f t="shared" si="0"/>
        <v>140</v>
      </c>
      <c r="H50" s="162" t="s">
        <v>269</v>
      </c>
      <c r="I50" s="136">
        <v>102</v>
      </c>
      <c r="J50" s="159">
        <v>1.8425925925925899E-3</v>
      </c>
    </row>
    <row r="51" spans="1:10" ht="18.75" x14ac:dyDescent="0.25">
      <c r="A51" s="159">
        <v>1.4733796296296201E-3</v>
      </c>
      <c r="B51" s="136">
        <v>101</v>
      </c>
      <c r="C51" s="159">
        <v>1.24884259259259E-3</v>
      </c>
      <c r="D51">
        <f t="shared" si="0"/>
        <v>140</v>
      </c>
      <c r="H51" s="162" t="s">
        <v>271</v>
      </c>
      <c r="I51" s="136">
        <v>101</v>
      </c>
      <c r="J51" s="159">
        <v>1.85185185185185E-3</v>
      </c>
    </row>
    <row r="52" spans="1:10" ht="18.75" x14ac:dyDescent="0.25">
      <c r="A52" s="159">
        <v>1.4791666666666499E-3</v>
      </c>
      <c r="B52" s="136">
        <v>100</v>
      </c>
      <c r="C52" s="159">
        <v>1.25E-3</v>
      </c>
      <c r="D52">
        <f t="shared" si="0"/>
        <v>140</v>
      </c>
      <c r="H52" s="162" t="s">
        <v>273</v>
      </c>
      <c r="I52" s="136">
        <v>100</v>
      </c>
      <c r="J52" s="159">
        <v>1.86111111111111E-3</v>
      </c>
    </row>
    <row r="53" spans="1:10" ht="18.75" x14ac:dyDescent="0.25">
      <c r="A53" s="159">
        <v>1.4849537037036899E-3</v>
      </c>
      <c r="B53" s="136">
        <v>99</v>
      </c>
      <c r="C53" s="159">
        <v>1.25115740740741E-3</v>
      </c>
      <c r="D53">
        <f t="shared" si="0"/>
        <v>140</v>
      </c>
      <c r="H53" s="162" t="s">
        <v>275</v>
      </c>
      <c r="I53" s="136">
        <v>99</v>
      </c>
      <c r="J53" s="159">
        <v>1.8703703703703699E-3</v>
      </c>
    </row>
    <row r="54" spans="1:10" ht="18.75" x14ac:dyDescent="0.25">
      <c r="A54" s="159">
        <v>1.49074074074073E-3</v>
      </c>
      <c r="B54" s="136">
        <v>98</v>
      </c>
      <c r="C54" s="159">
        <v>1.2523148148148101E-3</v>
      </c>
      <c r="D54">
        <f t="shared" si="0"/>
        <v>140</v>
      </c>
      <c r="H54" s="162" t="s">
        <v>277</v>
      </c>
      <c r="I54" s="136">
        <v>98</v>
      </c>
      <c r="J54" s="159">
        <v>1.87962962962963E-3</v>
      </c>
    </row>
    <row r="55" spans="1:10" ht="18.75" x14ac:dyDescent="0.25">
      <c r="A55" s="159">
        <v>1.49652777777777E-3</v>
      </c>
      <c r="B55" s="136">
        <v>97</v>
      </c>
      <c r="C55" s="159">
        <v>1.2534722222222201E-3</v>
      </c>
      <c r="D55">
        <f t="shared" si="0"/>
        <v>139</v>
      </c>
      <c r="H55" s="162" t="s">
        <v>278</v>
      </c>
      <c r="I55" s="136">
        <v>97</v>
      </c>
      <c r="J55" s="159">
        <v>1.88888888888889E-3</v>
      </c>
    </row>
    <row r="56" spans="1:10" ht="18.75" x14ac:dyDescent="0.25">
      <c r="A56" s="159">
        <v>1.5023148148148001E-3</v>
      </c>
      <c r="B56" s="136">
        <v>96</v>
      </c>
      <c r="C56" s="159">
        <v>1.2546296296296301E-3</v>
      </c>
      <c r="D56">
        <f t="shared" si="0"/>
        <v>139</v>
      </c>
      <c r="H56" s="162" t="s">
        <v>280</v>
      </c>
      <c r="I56" s="136">
        <v>96</v>
      </c>
      <c r="J56" s="159">
        <v>1.8981481481481501E-3</v>
      </c>
    </row>
    <row r="57" spans="1:10" ht="18.75" x14ac:dyDescent="0.25">
      <c r="A57" s="159">
        <v>1.5081018518518399E-3</v>
      </c>
      <c r="B57" s="136">
        <v>95</v>
      </c>
      <c r="C57" s="159">
        <v>1.2557870370370401E-3</v>
      </c>
      <c r="D57">
        <f t="shared" si="0"/>
        <v>139</v>
      </c>
      <c r="H57" s="162" t="s">
        <v>282</v>
      </c>
      <c r="I57" s="136">
        <v>95</v>
      </c>
      <c r="J57" s="159">
        <v>1.9074074074074E-3</v>
      </c>
    </row>
    <row r="58" spans="1:10" ht="18.75" x14ac:dyDescent="0.25">
      <c r="A58" s="159">
        <v>1.51388888888887E-3</v>
      </c>
      <c r="B58" s="136">
        <v>94</v>
      </c>
      <c r="C58" s="159">
        <v>1.2569444444444401E-3</v>
      </c>
      <c r="D58">
        <f t="shared" si="0"/>
        <v>139</v>
      </c>
      <c r="H58" s="162" t="s">
        <v>284</v>
      </c>
      <c r="I58" s="136">
        <v>94</v>
      </c>
      <c r="J58" s="159">
        <v>1.9166666666666601E-3</v>
      </c>
    </row>
    <row r="59" spans="1:10" ht="18.75" x14ac:dyDescent="0.25">
      <c r="A59" s="159">
        <v>1.51967592592591E-3</v>
      </c>
      <c r="B59" s="136">
        <v>93</v>
      </c>
      <c r="C59" s="159">
        <v>1.2581018518518501E-3</v>
      </c>
      <c r="D59">
        <f t="shared" si="0"/>
        <v>139</v>
      </c>
      <c r="H59" s="162" t="s">
        <v>286</v>
      </c>
      <c r="I59" s="136">
        <v>93</v>
      </c>
      <c r="J59" s="159">
        <v>1.9259259259259199E-3</v>
      </c>
    </row>
    <row r="60" spans="1:10" ht="18.75" x14ac:dyDescent="0.25">
      <c r="A60" s="159">
        <v>1.52546296296295E-3</v>
      </c>
      <c r="B60" s="136">
        <v>92</v>
      </c>
      <c r="C60" s="159">
        <v>1.2592592592592601E-3</v>
      </c>
      <c r="D60">
        <f t="shared" si="0"/>
        <v>138</v>
      </c>
      <c r="H60" s="162" t="s">
        <v>288</v>
      </c>
      <c r="I60" s="136">
        <v>92</v>
      </c>
      <c r="J60" s="159">
        <v>1.93518518518518E-3</v>
      </c>
    </row>
    <row r="61" spans="1:10" ht="18.75" x14ac:dyDescent="0.25">
      <c r="A61" s="159">
        <v>1.5312499999999901E-3</v>
      </c>
      <c r="B61" s="136">
        <v>91</v>
      </c>
      <c r="C61" s="159">
        <v>1.2604166666666701E-3</v>
      </c>
      <c r="D61">
        <f t="shared" si="0"/>
        <v>138</v>
      </c>
      <c r="H61" s="162" t="s">
        <v>290</v>
      </c>
      <c r="I61" s="136">
        <v>91</v>
      </c>
      <c r="J61" s="159">
        <v>1.9444444444444401E-3</v>
      </c>
    </row>
    <row r="62" spans="1:10" ht="18.75" x14ac:dyDescent="0.25">
      <c r="A62" s="159">
        <v>1.5370370370370199E-3</v>
      </c>
      <c r="B62" s="136">
        <v>90</v>
      </c>
      <c r="C62" s="159">
        <v>1.2615740740740699E-3</v>
      </c>
      <c r="D62">
        <f t="shared" si="0"/>
        <v>138</v>
      </c>
      <c r="H62" s="162" t="s">
        <v>292</v>
      </c>
      <c r="I62" s="136">
        <v>90</v>
      </c>
      <c r="J62" s="159">
        <v>1.9537037037037001E-3</v>
      </c>
    </row>
    <row r="63" spans="1:10" ht="18.75" x14ac:dyDescent="0.25">
      <c r="A63" s="159">
        <v>1.54282407407406E-3</v>
      </c>
      <c r="B63" s="136">
        <v>89</v>
      </c>
      <c r="C63" s="159">
        <v>1.2627314814814799E-3</v>
      </c>
      <c r="D63">
        <f t="shared" si="0"/>
        <v>138</v>
      </c>
      <c r="H63" s="162" t="s">
        <v>293</v>
      </c>
      <c r="I63" s="136">
        <v>89</v>
      </c>
      <c r="J63" s="159">
        <v>1.9629629629629602E-3</v>
      </c>
    </row>
    <row r="64" spans="1:10" ht="18.75" x14ac:dyDescent="0.25">
      <c r="A64" s="159">
        <v>1.5486111111111E-3</v>
      </c>
      <c r="B64" s="136">
        <v>88</v>
      </c>
      <c r="C64" s="159">
        <v>1.2638888888888899E-3</v>
      </c>
      <c r="D64">
        <f t="shared" si="0"/>
        <v>138</v>
      </c>
      <c r="H64" s="162" t="s">
        <v>295</v>
      </c>
      <c r="I64" s="136">
        <v>88</v>
      </c>
      <c r="J64" s="159">
        <v>1.9722222222222198E-3</v>
      </c>
    </row>
    <row r="65" spans="1:10" ht="18.75" x14ac:dyDescent="0.25">
      <c r="A65" s="159">
        <v>1.5543981481481301E-3</v>
      </c>
      <c r="B65" s="136">
        <v>87</v>
      </c>
      <c r="C65" s="159">
        <v>1.2650462962962999E-3</v>
      </c>
      <c r="D65">
        <f t="shared" si="0"/>
        <v>137</v>
      </c>
      <c r="H65" s="162" t="s">
        <v>297</v>
      </c>
      <c r="I65" s="136">
        <v>87</v>
      </c>
      <c r="J65" s="159">
        <v>1.9814814814814799E-3</v>
      </c>
    </row>
    <row r="66" spans="1:10" ht="18.75" x14ac:dyDescent="0.25">
      <c r="A66" s="159">
        <v>1.5601851851851701E-3</v>
      </c>
      <c r="B66" s="136">
        <v>86</v>
      </c>
      <c r="C66" s="159">
        <v>1.2662037037036999E-3</v>
      </c>
      <c r="D66">
        <f t="shared" si="0"/>
        <v>137</v>
      </c>
      <c r="H66" s="162" t="s">
        <v>299</v>
      </c>
      <c r="I66" s="136">
        <v>86</v>
      </c>
      <c r="J66" s="159">
        <v>1.99074074074074E-3</v>
      </c>
    </row>
    <row r="67" spans="1:10" ht="18.75" x14ac:dyDescent="0.25">
      <c r="A67" s="159">
        <v>1.5659722222222099E-3</v>
      </c>
      <c r="B67" s="136">
        <v>85</v>
      </c>
      <c r="C67" s="159">
        <v>1.2673611111111099E-3</v>
      </c>
      <c r="D67">
        <f t="shared" ref="D67:D130" si="2">VLOOKUP(C67,$A$2:$B$151,2)</f>
        <v>137</v>
      </c>
      <c r="H67" s="162" t="s">
        <v>302</v>
      </c>
      <c r="I67" s="136">
        <v>85</v>
      </c>
      <c r="J67" s="159">
        <v>2E-3</v>
      </c>
    </row>
    <row r="68" spans="1:10" ht="18.75" x14ac:dyDescent="0.25">
      <c r="A68" s="159">
        <v>1.57175925925924E-3</v>
      </c>
      <c r="B68" s="136">
        <v>84</v>
      </c>
      <c r="C68" s="159">
        <v>1.26851851851852E-3</v>
      </c>
      <c r="D68">
        <f t="shared" si="2"/>
        <v>137</v>
      </c>
      <c r="H68" s="162" t="s">
        <v>304</v>
      </c>
      <c r="I68" s="136">
        <v>84</v>
      </c>
      <c r="J68" s="159">
        <v>2.0092592592592601E-3</v>
      </c>
    </row>
    <row r="69" spans="1:10" ht="18.75" x14ac:dyDescent="0.25">
      <c r="A69" s="159">
        <v>1.57754629629628E-3</v>
      </c>
      <c r="B69" s="136">
        <v>83</v>
      </c>
      <c r="C69" s="159">
        <v>1.26967592592593E-3</v>
      </c>
      <c r="D69">
        <f t="shared" si="2"/>
        <v>137</v>
      </c>
      <c r="H69" s="162" t="s">
        <v>306</v>
      </c>
      <c r="I69" s="136">
        <v>83</v>
      </c>
      <c r="J69" s="159">
        <v>2.0185185185185102E-3</v>
      </c>
    </row>
    <row r="70" spans="1:10" ht="18.75" x14ac:dyDescent="0.25">
      <c r="A70" s="159">
        <v>1.5833333333333201E-3</v>
      </c>
      <c r="B70" s="136">
        <v>82</v>
      </c>
      <c r="C70" s="159">
        <v>1.27083333333333E-3</v>
      </c>
      <c r="D70">
        <f t="shared" si="2"/>
        <v>136</v>
      </c>
      <c r="H70" s="162" t="s">
        <v>308</v>
      </c>
      <c r="I70" s="136">
        <v>82</v>
      </c>
      <c r="J70" s="159">
        <v>2.0277777777777698E-3</v>
      </c>
    </row>
    <row r="71" spans="1:10" ht="18.75" x14ac:dyDescent="0.25">
      <c r="A71" s="159">
        <v>1.5891203703703499E-3</v>
      </c>
      <c r="B71" s="136">
        <v>81</v>
      </c>
      <c r="C71" s="159">
        <v>1.27199074074074E-3</v>
      </c>
      <c r="D71">
        <f t="shared" si="2"/>
        <v>136</v>
      </c>
      <c r="H71" s="162" t="s">
        <v>309</v>
      </c>
      <c r="I71" s="136">
        <v>81</v>
      </c>
      <c r="J71" s="159">
        <v>2.0370370370370299E-3</v>
      </c>
    </row>
    <row r="72" spans="1:10" ht="18.75" x14ac:dyDescent="0.25">
      <c r="A72" s="159">
        <v>1.59490740740739E-3</v>
      </c>
      <c r="B72" s="136">
        <v>80</v>
      </c>
      <c r="C72" s="159">
        <v>1.27314814814815E-3</v>
      </c>
      <c r="D72">
        <f t="shared" si="2"/>
        <v>136</v>
      </c>
      <c r="H72" s="162" t="s">
        <v>311</v>
      </c>
      <c r="I72" s="136">
        <v>80</v>
      </c>
      <c r="J72" s="159">
        <v>2.04629629629629E-3</v>
      </c>
    </row>
    <row r="73" spans="1:10" ht="18.75" x14ac:dyDescent="0.25">
      <c r="A73" s="159">
        <v>1.60069444444443E-3</v>
      </c>
      <c r="B73" s="136">
        <v>79</v>
      </c>
      <c r="C73" s="159">
        <v>1.27430555555556E-3</v>
      </c>
      <c r="D73">
        <f t="shared" si="2"/>
        <v>136</v>
      </c>
      <c r="H73" s="162" t="s">
        <v>313</v>
      </c>
      <c r="I73" s="136">
        <v>79</v>
      </c>
      <c r="J73" s="159">
        <v>2.0555555555555501E-3</v>
      </c>
    </row>
    <row r="74" spans="1:10" ht="18.75" x14ac:dyDescent="0.25">
      <c r="A74" s="159">
        <v>1.6064814814814601E-3</v>
      </c>
      <c r="B74" s="136">
        <v>78</v>
      </c>
      <c r="C74" s="159">
        <v>1.27546296296296E-3</v>
      </c>
      <c r="D74">
        <f t="shared" si="2"/>
        <v>136</v>
      </c>
      <c r="H74" s="162" t="s">
        <v>315</v>
      </c>
      <c r="I74" s="136">
        <v>78</v>
      </c>
      <c r="J74" s="159">
        <v>2.0648148148148101E-3</v>
      </c>
    </row>
    <row r="75" spans="1:10" ht="18.75" x14ac:dyDescent="0.25">
      <c r="A75" s="159">
        <v>1.6122685185185001E-3</v>
      </c>
      <c r="B75" s="136">
        <v>77</v>
      </c>
      <c r="C75" s="159">
        <v>1.27662037037037E-3</v>
      </c>
      <c r="D75">
        <f t="shared" si="2"/>
        <v>135</v>
      </c>
      <c r="H75" s="162" t="s">
        <v>317</v>
      </c>
      <c r="I75" s="136">
        <v>77</v>
      </c>
      <c r="J75" s="159">
        <v>2.0740740740740702E-3</v>
      </c>
    </row>
    <row r="76" spans="1:10" ht="18.75" x14ac:dyDescent="0.25">
      <c r="A76" s="159">
        <v>1.6180555555555399E-3</v>
      </c>
      <c r="B76" s="136">
        <v>76</v>
      </c>
      <c r="C76" s="159">
        <v>1.27777777777778E-3</v>
      </c>
      <c r="D76">
        <f t="shared" si="2"/>
        <v>135</v>
      </c>
      <c r="H76" s="162" t="s">
        <v>319</v>
      </c>
      <c r="I76" s="136">
        <v>76</v>
      </c>
      <c r="J76" s="159">
        <v>2.0833333333333298E-3</v>
      </c>
    </row>
    <row r="77" spans="1:10" ht="18.75" x14ac:dyDescent="0.25">
      <c r="A77" s="159">
        <v>1.62384259259257E-3</v>
      </c>
      <c r="B77" s="136">
        <v>75</v>
      </c>
      <c r="C77" s="159">
        <v>1.27893518518518E-3</v>
      </c>
      <c r="D77">
        <f t="shared" si="2"/>
        <v>135</v>
      </c>
      <c r="H77" s="162" t="s">
        <v>321</v>
      </c>
      <c r="I77" s="136">
        <v>75</v>
      </c>
      <c r="J77" s="159">
        <v>2.0925925925925899E-3</v>
      </c>
    </row>
    <row r="78" spans="1:10" ht="18.75" x14ac:dyDescent="0.25">
      <c r="A78" s="159">
        <v>1.62962962962961E-3</v>
      </c>
      <c r="B78" s="136">
        <v>74</v>
      </c>
      <c r="C78" s="159">
        <v>1.2800925925925901E-3</v>
      </c>
      <c r="D78">
        <f t="shared" si="2"/>
        <v>135</v>
      </c>
      <c r="H78" s="162" t="s">
        <v>323</v>
      </c>
      <c r="I78" s="136">
        <v>74</v>
      </c>
      <c r="J78" s="159">
        <v>2.10185185185185E-3</v>
      </c>
    </row>
    <row r="79" spans="1:10" ht="18.75" x14ac:dyDescent="0.25">
      <c r="A79" s="159">
        <v>1.63541666666665E-3</v>
      </c>
      <c r="B79" s="136">
        <v>73</v>
      </c>
      <c r="C79" s="159">
        <v>1.2812500000000001E-3</v>
      </c>
      <c r="D79">
        <f t="shared" si="2"/>
        <v>135</v>
      </c>
      <c r="H79" s="162" t="s">
        <v>324</v>
      </c>
      <c r="I79" s="136">
        <v>73</v>
      </c>
      <c r="J79" s="159">
        <v>2.11111111111111E-3</v>
      </c>
    </row>
    <row r="80" spans="1:10" ht="18.75" x14ac:dyDescent="0.25">
      <c r="A80" s="159">
        <v>1.6412037037036799E-3</v>
      </c>
      <c r="B80" s="136">
        <v>72</v>
      </c>
      <c r="C80" s="159">
        <v>1.2824074074074101E-3</v>
      </c>
      <c r="D80">
        <f t="shared" si="2"/>
        <v>134</v>
      </c>
      <c r="H80" s="162" t="s">
        <v>326</v>
      </c>
      <c r="I80" s="137">
        <v>72</v>
      </c>
      <c r="J80" s="159">
        <v>2.1203703703703701E-3</v>
      </c>
    </row>
    <row r="81" spans="1:10" ht="18.75" x14ac:dyDescent="0.25">
      <c r="A81" s="159">
        <v>1.6469907407407199E-3</v>
      </c>
      <c r="B81" s="136">
        <v>71</v>
      </c>
      <c r="C81" s="159">
        <v>1.2835648148148101E-3</v>
      </c>
      <c r="D81">
        <f t="shared" si="2"/>
        <v>134</v>
      </c>
      <c r="H81" s="162" t="s">
        <v>328</v>
      </c>
      <c r="I81" s="136">
        <v>71</v>
      </c>
      <c r="J81" s="159">
        <v>2.1296296296296302E-3</v>
      </c>
    </row>
    <row r="82" spans="1:10" ht="18.75" x14ac:dyDescent="0.25">
      <c r="A82" s="159">
        <v>1.65277777777776E-3</v>
      </c>
      <c r="B82" s="136">
        <v>70</v>
      </c>
      <c r="C82" s="159">
        <v>1.2847222222222201E-3</v>
      </c>
      <c r="D82">
        <f t="shared" si="2"/>
        <v>134</v>
      </c>
      <c r="H82" s="162" t="s">
        <v>330</v>
      </c>
      <c r="I82" s="136">
        <v>70</v>
      </c>
      <c r="J82" s="159">
        <v>2.1388888888888799E-3</v>
      </c>
    </row>
    <row r="83" spans="1:10" ht="18.75" x14ac:dyDescent="0.25">
      <c r="A83" s="159">
        <v>1.6585648148148E-3</v>
      </c>
      <c r="B83" s="136">
        <v>69</v>
      </c>
      <c r="C83" s="159">
        <v>1.2858796296296301E-3</v>
      </c>
      <c r="D83">
        <f t="shared" si="2"/>
        <v>134</v>
      </c>
      <c r="H83" s="162" t="s">
        <v>332</v>
      </c>
      <c r="I83" s="136">
        <v>69</v>
      </c>
      <c r="J83" s="159">
        <v>2.1481481481481399E-3</v>
      </c>
    </row>
    <row r="84" spans="1:10" ht="18.75" x14ac:dyDescent="0.25">
      <c r="A84" s="159">
        <v>1.6643518518518301E-3</v>
      </c>
      <c r="B84" s="136">
        <v>68</v>
      </c>
      <c r="C84" s="159">
        <v>1.2870370370370401E-3</v>
      </c>
      <c r="D84">
        <f t="shared" si="2"/>
        <v>134</v>
      </c>
      <c r="H84" s="162" t="s">
        <v>334</v>
      </c>
      <c r="I84" s="136">
        <v>68</v>
      </c>
      <c r="J84" s="159">
        <v>2.1574074074074E-3</v>
      </c>
    </row>
    <row r="85" spans="1:10" ht="18.75" x14ac:dyDescent="0.25">
      <c r="A85" s="159">
        <v>1.6701388888888699E-3</v>
      </c>
      <c r="B85" s="136">
        <v>67</v>
      </c>
      <c r="C85" s="159">
        <v>1.2881944444444399E-3</v>
      </c>
      <c r="D85">
        <f t="shared" si="2"/>
        <v>133</v>
      </c>
      <c r="H85" s="162" t="s">
        <v>336</v>
      </c>
      <c r="I85" s="136">
        <v>67</v>
      </c>
      <c r="J85" s="159">
        <v>2.1666666666666601E-3</v>
      </c>
    </row>
    <row r="86" spans="1:10" ht="18.75" x14ac:dyDescent="0.25">
      <c r="A86" s="159">
        <v>1.6759259259259E-3</v>
      </c>
      <c r="B86" s="136">
        <v>66</v>
      </c>
      <c r="C86" s="159">
        <v>1.2893518518518499E-3</v>
      </c>
      <c r="D86">
        <f t="shared" si="2"/>
        <v>133</v>
      </c>
      <c r="H86" s="162" t="s">
        <v>338</v>
      </c>
      <c r="I86" s="136">
        <v>66</v>
      </c>
      <c r="J86" s="159">
        <v>2.1759259259259201E-3</v>
      </c>
    </row>
    <row r="87" spans="1:10" ht="18.75" x14ac:dyDescent="0.25">
      <c r="A87" s="159">
        <v>1.68171296296294E-3</v>
      </c>
      <c r="B87" s="136">
        <v>65</v>
      </c>
      <c r="C87" s="159">
        <v>1.2905092592592599E-3</v>
      </c>
      <c r="D87">
        <f t="shared" si="2"/>
        <v>133</v>
      </c>
      <c r="H87" s="162" t="s">
        <v>339</v>
      </c>
      <c r="I87" s="136">
        <v>65</v>
      </c>
      <c r="J87" s="159">
        <v>2.1851851851851802E-3</v>
      </c>
    </row>
    <row r="88" spans="1:10" ht="18.75" x14ac:dyDescent="0.25">
      <c r="A88" s="159">
        <v>1.68749999999998E-3</v>
      </c>
      <c r="B88" s="136">
        <v>64</v>
      </c>
      <c r="C88" s="159">
        <v>1.2916666666666699E-3</v>
      </c>
      <c r="D88">
        <f t="shared" si="2"/>
        <v>133</v>
      </c>
      <c r="H88" s="162" t="s">
        <v>341</v>
      </c>
      <c r="I88" s="136">
        <v>64</v>
      </c>
      <c r="J88" s="159">
        <v>2.1944444444444398E-3</v>
      </c>
    </row>
    <row r="89" spans="1:10" ht="18.75" x14ac:dyDescent="0.25">
      <c r="A89" s="159">
        <v>1.6932870370370201E-3</v>
      </c>
      <c r="B89" s="136">
        <v>63</v>
      </c>
      <c r="C89" s="159">
        <v>1.2928240740740699E-3</v>
      </c>
      <c r="D89">
        <f t="shared" si="2"/>
        <v>133</v>
      </c>
      <c r="H89" s="162" t="s">
        <v>343</v>
      </c>
      <c r="I89" s="136">
        <v>63</v>
      </c>
      <c r="J89" s="159">
        <v>2.2037037037036999E-3</v>
      </c>
    </row>
    <row r="90" spans="1:10" ht="18.75" x14ac:dyDescent="0.25">
      <c r="A90" s="159">
        <v>1.6990740740740499E-3</v>
      </c>
      <c r="B90" s="136">
        <v>62</v>
      </c>
      <c r="C90" s="159">
        <v>1.2939814814814799E-3</v>
      </c>
      <c r="D90">
        <f t="shared" si="2"/>
        <v>132</v>
      </c>
      <c r="H90" s="162" t="s">
        <v>345</v>
      </c>
      <c r="I90" s="136">
        <v>62</v>
      </c>
      <c r="J90" s="159">
        <v>2.21296296296296E-3</v>
      </c>
    </row>
    <row r="91" spans="1:10" ht="18.75" x14ac:dyDescent="0.25">
      <c r="A91" s="159">
        <v>1.70486111111109E-3</v>
      </c>
      <c r="B91" s="136">
        <v>61</v>
      </c>
      <c r="C91" s="159">
        <v>1.2951388888888899E-3</v>
      </c>
      <c r="D91">
        <f t="shared" si="2"/>
        <v>132</v>
      </c>
      <c r="H91" s="162" t="s">
        <v>347</v>
      </c>
      <c r="I91" s="136">
        <v>61</v>
      </c>
      <c r="J91" s="159">
        <v>2.2222222222222201E-3</v>
      </c>
    </row>
    <row r="92" spans="1:10" ht="18.75" x14ac:dyDescent="0.25">
      <c r="A92" s="159">
        <v>1.71064814814813E-3</v>
      </c>
      <c r="B92" s="136">
        <v>60</v>
      </c>
      <c r="C92" s="159">
        <v>1.2962962962962999E-3</v>
      </c>
      <c r="D92">
        <f t="shared" si="2"/>
        <v>132</v>
      </c>
      <c r="H92" s="162" t="s">
        <v>349</v>
      </c>
      <c r="I92" s="136">
        <v>60</v>
      </c>
      <c r="J92" s="159">
        <v>2.2314814814814801E-3</v>
      </c>
    </row>
    <row r="93" spans="1:10" ht="18.75" x14ac:dyDescent="0.25">
      <c r="A93" s="159">
        <v>1.7164351851851601E-3</v>
      </c>
      <c r="B93" s="136">
        <v>59</v>
      </c>
      <c r="C93" s="159">
        <v>1.2974537037037E-3</v>
      </c>
      <c r="D93">
        <f t="shared" si="2"/>
        <v>132</v>
      </c>
      <c r="H93" s="162" t="s">
        <v>351</v>
      </c>
      <c r="I93" s="136">
        <v>59</v>
      </c>
      <c r="J93" s="159">
        <v>2.2407407407407402E-3</v>
      </c>
    </row>
    <row r="94" spans="1:10" ht="18.75" x14ac:dyDescent="0.25">
      <c r="A94" s="159">
        <v>1.7222222222222001E-3</v>
      </c>
      <c r="B94" s="136">
        <v>58</v>
      </c>
      <c r="C94" s="159">
        <v>1.29861111111111E-3</v>
      </c>
      <c r="D94">
        <f t="shared" si="2"/>
        <v>132</v>
      </c>
      <c r="H94" s="162" t="s">
        <v>353</v>
      </c>
      <c r="I94" s="136">
        <v>58</v>
      </c>
      <c r="J94" s="159">
        <v>2.2499999999999899E-3</v>
      </c>
    </row>
    <row r="95" spans="1:10" ht="18.75" x14ac:dyDescent="0.25">
      <c r="A95" s="159">
        <v>1.7280092592592399E-3</v>
      </c>
      <c r="B95" s="136">
        <v>57</v>
      </c>
      <c r="C95" s="159">
        <v>1.29976851851852E-3</v>
      </c>
      <c r="D95">
        <f t="shared" si="2"/>
        <v>131</v>
      </c>
      <c r="H95" s="162" t="s">
        <v>354</v>
      </c>
      <c r="I95" s="136">
        <v>57</v>
      </c>
      <c r="J95" s="159">
        <v>2.2592592592592499E-3</v>
      </c>
    </row>
    <row r="96" spans="1:10" ht="18.75" x14ac:dyDescent="0.25">
      <c r="A96" s="159">
        <v>1.73379629629627E-3</v>
      </c>
      <c r="B96" s="136">
        <v>56</v>
      </c>
      <c r="C96" s="159">
        <v>1.30092592592593E-3</v>
      </c>
      <c r="D96">
        <f t="shared" si="2"/>
        <v>131</v>
      </c>
      <c r="H96" s="162" t="s">
        <v>356</v>
      </c>
      <c r="I96" s="136">
        <v>56</v>
      </c>
      <c r="J96" s="159">
        <v>2.26851851851851E-3</v>
      </c>
    </row>
    <row r="97" spans="1:10" ht="18.75" x14ac:dyDescent="0.25">
      <c r="A97" s="159">
        <v>1.73958333333331E-3</v>
      </c>
      <c r="B97" s="136">
        <v>55</v>
      </c>
      <c r="C97" s="159">
        <v>1.30208333333333E-3</v>
      </c>
      <c r="D97">
        <f t="shared" si="2"/>
        <v>131</v>
      </c>
      <c r="H97" s="162" t="s">
        <v>359</v>
      </c>
      <c r="I97" s="136">
        <v>55</v>
      </c>
      <c r="J97" s="159">
        <v>2.2777777777777701E-3</v>
      </c>
    </row>
    <row r="98" spans="1:10" ht="18.75" x14ac:dyDescent="0.25">
      <c r="A98" s="159">
        <v>1.7453703703703501E-3</v>
      </c>
      <c r="B98" s="136">
        <v>54</v>
      </c>
      <c r="C98" s="159">
        <v>1.30324074074074E-3</v>
      </c>
      <c r="D98">
        <f t="shared" si="2"/>
        <v>131</v>
      </c>
      <c r="H98" s="162" t="s">
        <v>361</v>
      </c>
      <c r="I98" s="136">
        <v>54</v>
      </c>
      <c r="J98" s="159">
        <v>2.2870370370370301E-3</v>
      </c>
    </row>
    <row r="99" spans="1:10" ht="18.75" x14ac:dyDescent="0.25">
      <c r="A99" s="159">
        <v>1.7511574074073799E-3</v>
      </c>
      <c r="B99" s="136">
        <v>53</v>
      </c>
      <c r="C99" s="159">
        <v>1.30439814814815E-3</v>
      </c>
      <c r="D99">
        <f t="shared" si="2"/>
        <v>131</v>
      </c>
      <c r="H99" s="162" t="s">
        <v>363</v>
      </c>
      <c r="I99" s="136">
        <v>53</v>
      </c>
      <c r="J99" s="159">
        <v>2.2962962962962902E-3</v>
      </c>
    </row>
    <row r="100" spans="1:10" ht="18.75" x14ac:dyDescent="0.25">
      <c r="A100" s="159">
        <v>1.7569444444444199E-3</v>
      </c>
      <c r="B100" s="136">
        <v>52</v>
      </c>
      <c r="C100" s="159">
        <v>1.30555555555555E-3</v>
      </c>
      <c r="D100">
        <f t="shared" si="2"/>
        <v>130</v>
      </c>
      <c r="H100" s="162" t="s">
        <v>365</v>
      </c>
      <c r="I100" s="136">
        <v>52</v>
      </c>
      <c r="J100" s="159">
        <v>2.3055555555555498E-3</v>
      </c>
    </row>
    <row r="101" spans="1:10" ht="18.75" x14ac:dyDescent="0.25">
      <c r="A101" s="159">
        <v>1.76273148148146E-3</v>
      </c>
      <c r="B101" s="136">
        <v>51</v>
      </c>
      <c r="C101" s="159">
        <v>1.30671296296296E-3</v>
      </c>
      <c r="D101">
        <f t="shared" si="2"/>
        <v>130</v>
      </c>
      <c r="H101" s="162" t="s">
        <v>367</v>
      </c>
      <c r="I101" s="136">
        <v>51</v>
      </c>
      <c r="J101" s="159">
        <v>2.3148148148148099E-3</v>
      </c>
    </row>
    <row r="102" spans="1:10" ht="18.75" x14ac:dyDescent="0.25">
      <c r="A102" s="159">
        <v>1.76851851851849E-3</v>
      </c>
      <c r="B102" s="136">
        <v>50</v>
      </c>
      <c r="C102" s="159">
        <v>1.30787037037037E-3</v>
      </c>
      <c r="D102">
        <f t="shared" si="2"/>
        <v>130</v>
      </c>
      <c r="H102" s="162" t="s">
        <v>369</v>
      </c>
      <c r="I102" s="136">
        <v>50</v>
      </c>
      <c r="J102" s="159">
        <v>2.32407407407407E-3</v>
      </c>
    </row>
    <row r="103" spans="1:10" ht="18.75" x14ac:dyDescent="0.25">
      <c r="A103" s="159">
        <v>1.7743055555555301E-3</v>
      </c>
      <c r="B103" s="136">
        <v>49</v>
      </c>
      <c r="C103" s="159">
        <v>1.30902777777778E-3</v>
      </c>
      <c r="D103">
        <f t="shared" si="2"/>
        <v>130</v>
      </c>
      <c r="H103" s="162" t="s">
        <v>370</v>
      </c>
      <c r="I103" s="136">
        <v>49</v>
      </c>
      <c r="J103" s="159">
        <v>2.3333333333333301E-3</v>
      </c>
    </row>
    <row r="104" spans="1:10" ht="18.75" x14ac:dyDescent="0.25">
      <c r="A104" s="159">
        <v>1.7800925925925699E-3</v>
      </c>
      <c r="B104" s="136">
        <v>48</v>
      </c>
      <c r="C104" s="159">
        <v>1.3101851851851801E-3</v>
      </c>
      <c r="D104">
        <f t="shared" si="2"/>
        <v>130</v>
      </c>
      <c r="H104" s="162" t="s">
        <v>372</v>
      </c>
      <c r="I104" s="136">
        <v>48</v>
      </c>
      <c r="J104" s="159">
        <v>2.3425925925925901E-3</v>
      </c>
    </row>
    <row r="105" spans="1:10" ht="18.75" x14ac:dyDescent="0.25">
      <c r="A105" s="159">
        <v>1.7858796296296E-3</v>
      </c>
      <c r="B105" s="136">
        <v>47</v>
      </c>
      <c r="C105" s="159">
        <v>1.3113425925925901E-3</v>
      </c>
      <c r="D105">
        <f t="shared" si="2"/>
        <v>129</v>
      </c>
      <c r="H105" s="162" t="s">
        <v>374</v>
      </c>
      <c r="I105" s="136">
        <v>47</v>
      </c>
      <c r="J105" s="159">
        <v>2.3518518518518502E-3</v>
      </c>
    </row>
    <row r="106" spans="1:10" ht="18.75" x14ac:dyDescent="0.25">
      <c r="A106" s="159">
        <v>1.79166666666664E-3</v>
      </c>
      <c r="B106" s="136">
        <v>46</v>
      </c>
      <c r="C106" s="159">
        <v>1.3125000000000001E-3</v>
      </c>
      <c r="D106">
        <f t="shared" si="2"/>
        <v>129</v>
      </c>
      <c r="H106" s="162" t="s">
        <v>376</v>
      </c>
      <c r="I106" s="136">
        <v>46</v>
      </c>
      <c r="J106" s="159">
        <v>2.3611111111111098E-3</v>
      </c>
    </row>
    <row r="107" spans="1:10" ht="18.75" x14ac:dyDescent="0.25">
      <c r="A107" s="159">
        <v>1.79745370370368E-3</v>
      </c>
      <c r="B107" s="136">
        <v>45</v>
      </c>
      <c r="C107" s="159">
        <v>1.3136574074074101E-3</v>
      </c>
      <c r="D107">
        <f t="shared" si="2"/>
        <v>129</v>
      </c>
      <c r="H107" s="162" t="s">
        <v>378</v>
      </c>
      <c r="I107" s="136">
        <v>45</v>
      </c>
      <c r="J107" s="159">
        <v>2.3703703703703599E-3</v>
      </c>
    </row>
    <row r="108" spans="1:10" ht="18.75" x14ac:dyDescent="0.25">
      <c r="A108" s="159">
        <v>1.8032407407407101E-3</v>
      </c>
      <c r="B108" s="136">
        <v>44</v>
      </c>
      <c r="C108" s="159">
        <v>1.3148148148148099E-3</v>
      </c>
      <c r="D108">
        <f t="shared" si="2"/>
        <v>129</v>
      </c>
      <c r="H108" s="162" t="s">
        <v>380</v>
      </c>
      <c r="I108" s="136">
        <v>44</v>
      </c>
      <c r="J108" s="159">
        <v>2.37962962962962E-3</v>
      </c>
    </row>
    <row r="109" spans="1:10" ht="18.75" x14ac:dyDescent="0.25">
      <c r="A109" s="159">
        <v>1.8090277777777499E-3</v>
      </c>
      <c r="B109" s="136">
        <v>43</v>
      </c>
      <c r="C109" s="159">
        <v>1.3159722222222199E-3</v>
      </c>
      <c r="D109">
        <f t="shared" si="2"/>
        <v>129</v>
      </c>
      <c r="H109" s="162" t="s">
        <v>382</v>
      </c>
      <c r="I109" s="136">
        <v>43</v>
      </c>
      <c r="J109" s="159">
        <v>2.3888888888888801E-3</v>
      </c>
    </row>
    <row r="110" spans="1:10" ht="18.75" x14ac:dyDescent="0.3">
      <c r="A110" s="159">
        <v>1.81481481481479E-3</v>
      </c>
      <c r="B110" s="136">
        <v>42</v>
      </c>
      <c r="C110" s="159">
        <v>1.3171296296296299E-3</v>
      </c>
      <c r="D110">
        <f t="shared" si="2"/>
        <v>128</v>
      </c>
      <c r="H110" s="162" t="s">
        <v>462</v>
      </c>
      <c r="I110" s="136">
        <v>42</v>
      </c>
      <c r="J110" s="159">
        <v>2.3981481481481401E-3</v>
      </c>
    </row>
    <row r="111" spans="1:10" ht="18.75" x14ac:dyDescent="0.25">
      <c r="A111" s="159">
        <v>1.82060185185183E-3</v>
      </c>
      <c r="B111" s="136">
        <v>41</v>
      </c>
      <c r="C111" s="159">
        <v>1.3182870370370399E-3</v>
      </c>
      <c r="D111">
        <f t="shared" si="2"/>
        <v>128</v>
      </c>
      <c r="H111" s="162" t="s">
        <v>385</v>
      </c>
      <c r="I111" s="136">
        <v>41</v>
      </c>
      <c r="J111" s="159">
        <v>2.4074074074074002E-3</v>
      </c>
    </row>
    <row r="112" spans="1:10" ht="18.75" x14ac:dyDescent="0.25">
      <c r="A112" s="159">
        <v>1.8263888888888601E-3</v>
      </c>
      <c r="B112" s="136">
        <v>40</v>
      </c>
      <c r="C112" s="159">
        <v>1.3194444444444399E-3</v>
      </c>
      <c r="D112">
        <f t="shared" si="2"/>
        <v>128</v>
      </c>
      <c r="H112" s="162" t="s">
        <v>387</v>
      </c>
      <c r="I112" s="136">
        <v>40</v>
      </c>
      <c r="J112" s="159">
        <v>2.4166666666666599E-3</v>
      </c>
    </row>
    <row r="113" spans="1:10" ht="18.75" x14ac:dyDescent="0.25">
      <c r="A113" s="159">
        <v>1.8321759259259001E-3</v>
      </c>
      <c r="B113" s="136">
        <v>39</v>
      </c>
      <c r="C113" s="159">
        <v>1.3206018518518499E-3</v>
      </c>
      <c r="D113">
        <f t="shared" si="2"/>
        <v>128</v>
      </c>
      <c r="H113" s="162" t="s">
        <v>389</v>
      </c>
      <c r="I113" s="136">
        <v>39</v>
      </c>
      <c r="J113" s="159">
        <v>2.4259259259259199E-3</v>
      </c>
    </row>
    <row r="114" spans="1:10" ht="18.75" x14ac:dyDescent="0.25">
      <c r="A114" s="159">
        <v>1.8379629629629299E-3</v>
      </c>
      <c r="B114" s="136">
        <v>38</v>
      </c>
      <c r="C114" s="159">
        <v>1.3217592592592599E-3</v>
      </c>
      <c r="D114">
        <f t="shared" si="2"/>
        <v>128</v>
      </c>
      <c r="H114" s="162" t="s">
        <v>391</v>
      </c>
      <c r="I114" s="136">
        <v>38</v>
      </c>
      <c r="J114" s="159">
        <v>2.43518518518518E-3</v>
      </c>
    </row>
    <row r="115" spans="1:10" ht="18.75" x14ac:dyDescent="0.25">
      <c r="A115" s="159">
        <v>1.84374999999997E-3</v>
      </c>
      <c r="B115" s="136">
        <v>37</v>
      </c>
      <c r="C115" s="159">
        <v>1.3229166666666699E-3</v>
      </c>
      <c r="D115">
        <f t="shared" si="2"/>
        <v>127</v>
      </c>
      <c r="H115" s="162" t="s">
        <v>393</v>
      </c>
      <c r="I115" s="136">
        <v>37</v>
      </c>
      <c r="J115" s="159">
        <v>2.4444444444444401E-3</v>
      </c>
    </row>
    <row r="116" spans="1:10" ht="18.75" x14ac:dyDescent="0.25">
      <c r="A116" s="159">
        <v>1.84953703703701E-3</v>
      </c>
      <c r="B116" s="136">
        <v>36</v>
      </c>
      <c r="C116" s="159">
        <v>1.32407407407407E-3</v>
      </c>
      <c r="D116">
        <f t="shared" si="2"/>
        <v>127</v>
      </c>
      <c r="H116" s="162" t="s">
        <v>395</v>
      </c>
      <c r="I116" s="136">
        <v>36</v>
      </c>
      <c r="J116" s="159">
        <v>2.4537037037037001E-3</v>
      </c>
    </row>
    <row r="117" spans="1:10" ht="18.75" x14ac:dyDescent="0.25">
      <c r="A117" s="159">
        <v>1.8553240740740501E-3</v>
      </c>
      <c r="B117" s="136">
        <v>35</v>
      </c>
      <c r="C117" s="159">
        <v>1.32523148148148E-3</v>
      </c>
      <c r="D117">
        <f t="shared" si="2"/>
        <v>127</v>
      </c>
      <c r="H117" s="162" t="s">
        <v>397</v>
      </c>
      <c r="I117" s="136">
        <v>35</v>
      </c>
      <c r="J117" s="159">
        <v>2.4629629629629602E-3</v>
      </c>
    </row>
    <row r="118" spans="1:10" ht="18.75" x14ac:dyDescent="0.25">
      <c r="A118" s="159">
        <v>1.8611111111110799E-3</v>
      </c>
      <c r="B118" s="136">
        <v>34</v>
      </c>
      <c r="C118" s="159">
        <v>1.32638888888889E-3</v>
      </c>
      <c r="D118">
        <f t="shared" si="2"/>
        <v>127</v>
      </c>
      <c r="H118" s="162" t="s">
        <v>399</v>
      </c>
      <c r="I118" s="136">
        <v>34</v>
      </c>
      <c r="J118" s="159">
        <v>2.4722222222222198E-3</v>
      </c>
    </row>
    <row r="119" spans="1:10" ht="18.75" x14ac:dyDescent="0.25">
      <c r="A119" s="159">
        <v>1.8668981481481199E-3</v>
      </c>
      <c r="B119" s="136">
        <v>33</v>
      </c>
      <c r="C119" s="159">
        <v>1.3275462962963E-3</v>
      </c>
      <c r="D119">
        <f t="shared" si="2"/>
        <v>127</v>
      </c>
      <c r="H119" s="162" t="s">
        <v>400</v>
      </c>
      <c r="I119" s="138">
        <v>33</v>
      </c>
      <c r="J119" s="159">
        <v>2.4814814814814799E-3</v>
      </c>
    </row>
    <row r="120" spans="1:10" ht="18.75" x14ac:dyDescent="0.25">
      <c r="A120" s="159">
        <v>1.87268518518516E-3</v>
      </c>
      <c r="B120" s="136">
        <v>32</v>
      </c>
      <c r="C120" s="159">
        <v>1.3287037037037E-3</v>
      </c>
      <c r="D120">
        <f t="shared" si="2"/>
        <v>126</v>
      </c>
      <c r="H120" s="162" t="s">
        <v>402</v>
      </c>
      <c r="I120" s="136">
        <v>32</v>
      </c>
      <c r="J120" s="159">
        <v>2.49074074074074E-3</v>
      </c>
    </row>
    <row r="121" spans="1:10" ht="18.75" x14ac:dyDescent="0.25">
      <c r="A121" s="159">
        <v>1.87847222222219E-3</v>
      </c>
      <c r="B121" s="136">
        <v>31</v>
      </c>
      <c r="C121" s="159">
        <v>1.32986111111111E-3</v>
      </c>
      <c r="D121">
        <f t="shared" si="2"/>
        <v>126</v>
      </c>
      <c r="H121" s="162" t="s">
        <v>404</v>
      </c>
      <c r="I121" s="136">
        <v>31</v>
      </c>
      <c r="J121" s="159">
        <v>2.5000000000000001E-3</v>
      </c>
    </row>
    <row r="122" spans="1:10" ht="18.75" x14ac:dyDescent="0.25">
      <c r="A122" s="159">
        <v>1.8842592592592301E-3</v>
      </c>
      <c r="B122" s="136">
        <v>30</v>
      </c>
      <c r="C122" s="159">
        <v>1.33101851851852E-3</v>
      </c>
      <c r="D122">
        <f t="shared" si="2"/>
        <v>126</v>
      </c>
      <c r="H122" s="162" t="s">
        <v>406</v>
      </c>
      <c r="I122" s="136">
        <v>30</v>
      </c>
      <c r="J122" s="159">
        <v>2.5092592592592601E-3</v>
      </c>
    </row>
    <row r="123" spans="1:10" ht="18.75" x14ac:dyDescent="0.25">
      <c r="A123" s="159">
        <v>1.8900462962962699E-3</v>
      </c>
      <c r="B123" s="136">
        <v>29</v>
      </c>
      <c r="C123" s="159">
        <v>1.33217592592592E-3</v>
      </c>
      <c r="D123">
        <f t="shared" si="2"/>
        <v>126</v>
      </c>
      <c r="H123" s="162" t="s">
        <v>408</v>
      </c>
      <c r="I123" s="136">
        <v>29</v>
      </c>
      <c r="J123" s="159">
        <v>2.5185185185185098E-3</v>
      </c>
    </row>
    <row r="124" spans="1:10" ht="18.75" x14ac:dyDescent="0.25">
      <c r="A124" s="159">
        <v>1.8958333333333E-3</v>
      </c>
      <c r="B124" s="136">
        <v>28</v>
      </c>
      <c r="C124" s="159">
        <v>1.33333333333333E-3</v>
      </c>
      <c r="D124">
        <f t="shared" si="2"/>
        <v>126</v>
      </c>
      <c r="H124" s="162" t="s">
        <v>410</v>
      </c>
      <c r="I124" s="136">
        <v>28</v>
      </c>
      <c r="J124" s="159">
        <v>2.5277777777777699E-3</v>
      </c>
    </row>
    <row r="125" spans="1:10" ht="18.75" x14ac:dyDescent="0.25">
      <c r="A125" s="159">
        <v>1.9027777777777778E-3</v>
      </c>
      <c r="B125" s="136">
        <v>27</v>
      </c>
      <c r="C125" s="159">
        <v>1.33449074074074E-3</v>
      </c>
      <c r="D125">
        <f t="shared" si="2"/>
        <v>125</v>
      </c>
      <c r="H125" s="162" t="s">
        <v>412</v>
      </c>
      <c r="I125" s="136">
        <v>27</v>
      </c>
      <c r="J125" s="159">
        <v>2.5370370370370299E-3</v>
      </c>
    </row>
    <row r="126" spans="1:10" ht="18.75" x14ac:dyDescent="0.25">
      <c r="A126" s="159">
        <v>1.9097222222222222E-3</v>
      </c>
      <c r="B126" s="136">
        <v>26</v>
      </c>
      <c r="C126" s="159">
        <v>1.33564814814815E-3</v>
      </c>
      <c r="D126">
        <f t="shared" si="2"/>
        <v>125</v>
      </c>
      <c r="H126" s="162" t="s">
        <v>414</v>
      </c>
      <c r="I126" s="136">
        <v>26</v>
      </c>
      <c r="J126" s="159">
        <v>2.54629629629629E-3</v>
      </c>
    </row>
    <row r="127" spans="1:10" ht="18.75" x14ac:dyDescent="0.25">
      <c r="A127" s="159">
        <v>1.9166666666666666E-3</v>
      </c>
      <c r="B127" s="136">
        <v>25</v>
      </c>
      <c r="C127" s="159">
        <v>1.3368055555555501E-3</v>
      </c>
      <c r="D127">
        <f t="shared" si="2"/>
        <v>125</v>
      </c>
      <c r="H127" s="162" t="s">
        <v>416</v>
      </c>
      <c r="I127" s="136">
        <v>25</v>
      </c>
      <c r="J127" s="159">
        <v>2.5555555555555501E-3</v>
      </c>
    </row>
    <row r="128" spans="1:10" ht="18.75" x14ac:dyDescent="0.25">
      <c r="A128" s="159">
        <v>1.9236111111111112E-3</v>
      </c>
      <c r="B128" s="136">
        <v>24</v>
      </c>
      <c r="C128" s="159">
        <v>1.3379629629629601E-3</v>
      </c>
      <c r="D128">
        <f t="shared" si="2"/>
        <v>125</v>
      </c>
      <c r="H128" s="162">
        <v>2.5648148148148149E-3</v>
      </c>
      <c r="I128" s="136">
        <v>24</v>
      </c>
      <c r="J128" s="159">
        <v>2.5648148148148101E-3</v>
      </c>
    </row>
    <row r="129" spans="1:10" ht="18.75" x14ac:dyDescent="0.3">
      <c r="A129" s="159">
        <v>1.9305555555555554E-3</v>
      </c>
      <c r="B129" s="136">
        <v>23</v>
      </c>
      <c r="C129" s="159">
        <v>1.3391203703703701E-3</v>
      </c>
      <c r="D129">
        <f t="shared" si="2"/>
        <v>125</v>
      </c>
      <c r="H129" s="162" t="s">
        <v>461</v>
      </c>
      <c r="I129" s="136">
        <v>23</v>
      </c>
      <c r="J129" s="159">
        <v>2.5740740740740702E-3</v>
      </c>
    </row>
    <row r="130" spans="1:10" ht="18.75" x14ac:dyDescent="0.25">
      <c r="A130" s="159">
        <v>1.9375E-3</v>
      </c>
      <c r="B130" s="136">
        <v>22</v>
      </c>
      <c r="C130" s="159">
        <v>1.3402777777777801E-3</v>
      </c>
      <c r="D130">
        <f t="shared" si="2"/>
        <v>124</v>
      </c>
      <c r="H130" s="162" t="s">
        <v>420</v>
      </c>
      <c r="I130" s="136">
        <v>22</v>
      </c>
      <c r="J130" s="159">
        <v>2.5833333333333298E-3</v>
      </c>
    </row>
    <row r="131" spans="1:10" ht="18.75" x14ac:dyDescent="0.25">
      <c r="A131" s="159">
        <v>1.9444444444444401E-3</v>
      </c>
      <c r="B131" s="136">
        <v>21</v>
      </c>
      <c r="C131" s="159">
        <v>1.3414351851851801E-3</v>
      </c>
      <c r="D131">
        <f t="shared" ref="D131:D194" si="3">VLOOKUP(C131,$A$2:$B$151,2)</f>
        <v>124</v>
      </c>
      <c r="H131" s="162" t="s">
        <v>422</v>
      </c>
      <c r="I131" s="136">
        <v>21</v>
      </c>
      <c r="J131" s="159">
        <v>2.5925925925925899E-3</v>
      </c>
    </row>
    <row r="132" spans="1:10" ht="18.75" x14ac:dyDescent="0.25">
      <c r="A132" s="159">
        <v>1.9513888888888901E-3</v>
      </c>
      <c r="B132" s="136">
        <v>20</v>
      </c>
      <c r="C132" s="159">
        <v>1.3425925925925901E-3</v>
      </c>
      <c r="D132">
        <f t="shared" si="3"/>
        <v>124</v>
      </c>
      <c r="H132" s="162" t="s">
        <v>423</v>
      </c>
      <c r="I132" s="136">
        <v>20</v>
      </c>
      <c r="J132" s="159">
        <v>2.60185185185185E-3</v>
      </c>
    </row>
    <row r="133" spans="1:10" ht="18.75" x14ac:dyDescent="0.25">
      <c r="A133" s="159">
        <v>1.9583333333333302E-3</v>
      </c>
      <c r="B133" s="136">
        <v>19</v>
      </c>
      <c r="C133" s="159">
        <v>1.3437499999999999E-3</v>
      </c>
      <c r="D133">
        <f t="shared" si="3"/>
        <v>124</v>
      </c>
      <c r="H133" s="162" t="s">
        <v>425</v>
      </c>
      <c r="I133" s="136">
        <v>19</v>
      </c>
      <c r="J133" s="159">
        <v>2.6111111111111101E-3</v>
      </c>
    </row>
    <row r="134" spans="1:10" ht="18.75" x14ac:dyDescent="0.25">
      <c r="A134" s="159">
        <v>1.9652777777777802E-3</v>
      </c>
      <c r="B134" s="136">
        <v>18</v>
      </c>
      <c r="C134" s="159">
        <v>1.3449074074074099E-3</v>
      </c>
      <c r="D134">
        <f t="shared" si="3"/>
        <v>124</v>
      </c>
      <c r="H134" s="162">
        <v>2.6203703703703706E-3</v>
      </c>
      <c r="I134" s="136">
        <v>18</v>
      </c>
      <c r="J134" s="159">
        <v>2.6203703703703701E-3</v>
      </c>
    </row>
    <row r="135" spans="1:10" ht="18.75" x14ac:dyDescent="0.25">
      <c r="A135" s="159">
        <v>1.9722222222222198E-3</v>
      </c>
      <c r="B135" s="136">
        <v>17</v>
      </c>
      <c r="C135" s="159">
        <v>1.3460648148148099E-3</v>
      </c>
      <c r="D135">
        <f t="shared" si="3"/>
        <v>123</v>
      </c>
      <c r="H135" s="162" t="s">
        <v>429</v>
      </c>
      <c r="I135" s="136">
        <v>17</v>
      </c>
      <c r="J135" s="159">
        <v>2.6296296296296198E-3</v>
      </c>
    </row>
    <row r="136" spans="1:10" ht="18.75" x14ac:dyDescent="0.25">
      <c r="A136" s="159">
        <v>1.9791666666666699E-3</v>
      </c>
      <c r="B136" s="136">
        <v>16</v>
      </c>
      <c r="C136" s="159">
        <v>1.3472222222222199E-3</v>
      </c>
      <c r="D136">
        <f t="shared" si="3"/>
        <v>123</v>
      </c>
      <c r="H136" s="162" t="s">
        <v>430</v>
      </c>
      <c r="I136" s="136">
        <v>16</v>
      </c>
      <c r="J136" s="159">
        <v>2.6388888888888799E-3</v>
      </c>
    </row>
    <row r="137" spans="1:10" ht="18.75" x14ac:dyDescent="0.25">
      <c r="A137" s="159">
        <v>1.9861111111111099E-3</v>
      </c>
      <c r="B137" s="136">
        <v>15</v>
      </c>
      <c r="C137" s="159">
        <v>1.3483796296296299E-3</v>
      </c>
      <c r="D137">
        <f t="shared" si="3"/>
        <v>123</v>
      </c>
      <c r="H137" s="162" t="s">
        <v>432</v>
      </c>
      <c r="I137" s="136">
        <v>15</v>
      </c>
      <c r="J137" s="159">
        <v>2.6481481481481399E-3</v>
      </c>
    </row>
    <row r="138" spans="1:10" ht="18.75" x14ac:dyDescent="0.25">
      <c r="A138" s="159">
        <v>1.99305555555555E-3</v>
      </c>
      <c r="B138" s="136">
        <v>14</v>
      </c>
      <c r="C138" s="159">
        <v>1.3495370370370399E-3</v>
      </c>
      <c r="D138">
        <f t="shared" si="3"/>
        <v>123</v>
      </c>
      <c r="H138" s="162" t="s">
        <v>434</v>
      </c>
      <c r="I138" s="136">
        <v>14</v>
      </c>
      <c r="J138" s="159">
        <v>2.6574074074074E-3</v>
      </c>
    </row>
    <row r="139" spans="1:10" ht="18.75" x14ac:dyDescent="0.25">
      <c r="A139" s="159">
        <v>2E-3</v>
      </c>
      <c r="B139" s="136">
        <v>13</v>
      </c>
      <c r="C139" s="159">
        <v>1.35069444444444E-3</v>
      </c>
      <c r="D139">
        <f t="shared" si="3"/>
        <v>123</v>
      </c>
      <c r="H139" s="162" t="s">
        <v>436</v>
      </c>
      <c r="I139" s="136">
        <v>13</v>
      </c>
      <c r="J139" s="159">
        <v>2.6666666666666601E-3</v>
      </c>
    </row>
    <row r="140" spans="1:10" ht="18.75" x14ac:dyDescent="0.25">
      <c r="A140" s="159">
        <v>2.0069444444444401E-3</v>
      </c>
      <c r="B140" s="136">
        <v>12</v>
      </c>
      <c r="C140" s="159">
        <v>1.35185185185185E-3</v>
      </c>
      <c r="D140">
        <f t="shared" si="3"/>
        <v>122</v>
      </c>
      <c r="H140" s="162" t="s">
        <v>438</v>
      </c>
      <c r="I140" s="136">
        <v>12</v>
      </c>
      <c r="J140" s="159">
        <v>2.6759259259259201E-3</v>
      </c>
    </row>
    <row r="141" spans="1:10" ht="18.75" x14ac:dyDescent="0.25">
      <c r="A141" s="159">
        <v>2.0138888888888901E-3</v>
      </c>
      <c r="B141" s="136">
        <v>11</v>
      </c>
      <c r="C141" s="159">
        <v>1.35300925925926E-3</v>
      </c>
      <c r="D141">
        <f t="shared" si="3"/>
        <v>122</v>
      </c>
      <c r="H141" s="162" t="s">
        <v>440</v>
      </c>
      <c r="I141" s="136">
        <v>11</v>
      </c>
      <c r="J141" s="159">
        <v>2.6851851851851802E-3</v>
      </c>
    </row>
    <row r="142" spans="1:10" ht="18.75" x14ac:dyDescent="0.25">
      <c r="A142" s="159">
        <v>2.0208333333333302E-3</v>
      </c>
      <c r="B142" s="136">
        <v>10</v>
      </c>
      <c r="C142" s="159">
        <v>1.35416666666667E-3</v>
      </c>
      <c r="D142">
        <f t="shared" si="3"/>
        <v>122</v>
      </c>
      <c r="H142" s="162" t="s">
        <v>442</v>
      </c>
      <c r="I142" s="136">
        <v>10</v>
      </c>
      <c r="J142" s="159">
        <v>2.6944444444444399E-3</v>
      </c>
    </row>
    <row r="143" spans="1:10" ht="18.75" x14ac:dyDescent="0.25">
      <c r="A143" s="159">
        <v>2.0277777777777798E-3</v>
      </c>
      <c r="B143" s="136">
        <v>9</v>
      </c>
      <c r="C143" s="159">
        <v>1.35532407407407E-3</v>
      </c>
      <c r="D143">
        <f t="shared" si="3"/>
        <v>122</v>
      </c>
      <c r="H143" s="162" t="s">
        <v>444</v>
      </c>
      <c r="I143" s="136">
        <v>9</v>
      </c>
      <c r="J143" s="159">
        <v>2.7037037037036999E-3</v>
      </c>
    </row>
    <row r="144" spans="1:10" ht="18.75" x14ac:dyDescent="0.25">
      <c r="A144" s="159">
        <v>2.0347222222222199E-3</v>
      </c>
      <c r="B144" s="136">
        <v>8</v>
      </c>
      <c r="C144" s="159">
        <v>1.35648148148148E-3</v>
      </c>
      <c r="D144">
        <f t="shared" si="3"/>
        <v>122</v>
      </c>
      <c r="H144" s="162">
        <v>2.7129629629629626E-3</v>
      </c>
      <c r="I144" s="136">
        <v>8</v>
      </c>
      <c r="J144" s="159">
        <v>2.71296296296296E-3</v>
      </c>
    </row>
    <row r="145" spans="1:10" ht="18.75" x14ac:dyDescent="0.25">
      <c r="A145" s="159">
        <v>2.0416666666666699E-3</v>
      </c>
      <c r="B145" s="136">
        <v>7</v>
      </c>
      <c r="C145" s="159">
        <v>1.35763888888889E-3</v>
      </c>
      <c r="D145">
        <f t="shared" si="3"/>
        <v>121</v>
      </c>
      <c r="H145" s="162" t="s">
        <v>446</v>
      </c>
      <c r="I145" s="136">
        <v>7</v>
      </c>
      <c r="J145" s="159">
        <v>2.7222222222222201E-3</v>
      </c>
    </row>
    <row r="146" spans="1:10" ht="18.75" x14ac:dyDescent="0.25">
      <c r="A146" s="159">
        <v>2.04861111111111E-3</v>
      </c>
      <c r="B146" s="136">
        <v>6</v>
      </c>
      <c r="C146" s="159">
        <v>1.3587962962963E-3</v>
      </c>
      <c r="D146">
        <f t="shared" si="3"/>
        <v>121</v>
      </c>
      <c r="H146" s="162" t="s">
        <v>448</v>
      </c>
      <c r="I146" s="136">
        <v>6</v>
      </c>
      <c r="J146" s="159">
        <v>2.7314814814814801E-3</v>
      </c>
    </row>
    <row r="147" spans="1:10" ht="18.75" x14ac:dyDescent="0.25">
      <c r="A147" s="159">
        <v>2.0555555555555501E-3</v>
      </c>
      <c r="B147" s="136">
        <v>5</v>
      </c>
      <c r="C147" s="159">
        <v>1.3599537037037E-3</v>
      </c>
      <c r="D147">
        <f t="shared" si="3"/>
        <v>121</v>
      </c>
      <c r="H147" s="162" t="s">
        <v>450</v>
      </c>
      <c r="I147" s="136">
        <v>5</v>
      </c>
      <c r="J147" s="159">
        <v>2.7407407407407402E-3</v>
      </c>
    </row>
    <row r="148" spans="1:10" ht="18.75" x14ac:dyDescent="0.25">
      <c r="A148" s="159">
        <v>2.0625000000000001E-3</v>
      </c>
      <c r="B148" s="136">
        <v>4</v>
      </c>
      <c r="C148" s="159">
        <v>1.36111111111111E-3</v>
      </c>
      <c r="D148">
        <f t="shared" si="3"/>
        <v>121</v>
      </c>
      <c r="H148" s="162" t="s">
        <v>451</v>
      </c>
      <c r="I148" s="136">
        <v>4</v>
      </c>
      <c r="J148" s="159">
        <v>2.7499999999999899E-3</v>
      </c>
    </row>
    <row r="149" spans="1:10" ht="18.75" x14ac:dyDescent="0.25">
      <c r="A149" s="159">
        <v>2.0694444444444402E-3</v>
      </c>
      <c r="B149" s="136">
        <v>3</v>
      </c>
      <c r="C149" s="159">
        <v>1.36226851851852E-3</v>
      </c>
      <c r="D149">
        <f t="shared" si="3"/>
        <v>121</v>
      </c>
      <c r="H149" s="162" t="s">
        <v>453</v>
      </c>
      <c r="I149" s="136">
        <v>3</v>
      </c>
      <c r="J149" s="159">
        <v>2.7592592592592499E-3</v>
      </c>
    </row>
    <row r="150" spans="1:10" ht="18.75" x14ac:dyDescent="0.25">
      <c r="A150" s="159">
        <v>2.0763888888888902E-3</v>
      </c>
      <c r="B150" s="136">
        <v>2</v>
      </c>
      <c r="C150" s="159">
        <v>1.3634259259259201E-3</v>
      </c>
      <c r="D150">
        <f t="shared" si="3"/>
        <v>120</v>
      </c>
      <c r="H150" s="162" t="s">
        <v>455</v>
      </c>
      <c r="I150" s="136">
        <v>2</v>
      </c>
      <c r="J150" s="159">
        <v>2.76851851851851E-3</v>
      </c>
    </row>
    <row r="151" spans="1:10" ht="18.75" x14ac:dyDescent="0.25">
      <c r="A151" s="159">
        <v>2.0833333333333298E-3</v>
      </c>
      <c r="B151" s="136">
        <v>1</v>
      </c>
      <c r="C151" s="159">
        <v>1.3645833333333301E-3</v>
      </c>
      <c r="D151">
        <f t="shared" si="3"/>
        <v>120</v>
      </c>
      <c r="H151" s="162" t="s">
        <v>457</v>
      </c>
      <c r="I151" s="136">
        <v>1</v>
      </c>
      <c r="J151" s="159">
        <v>2.7777777777777701E-3</v>
      </c>
    </row>
    <row r="152" spans="1:10" x14ac:dyDescent="0.25">
      <c r="C152" s="159">
        <v>1.3657407407407401E-3</v>
      </c>
      <c r="D152">
        <f t="shared" si="3"/>
        <v>120</v>
      </c>
    </row>
    <row r="153" spans="1:10" x14ac:dyDescent="0.25">
      <c r="C153" s="159">
        <v>1.3668981481481501E-3</v>
      </c>
      <c r="D153">
        <f t="shared" si="3"/>
        <v>120</v>
      </c>
    </row>
    <row r="154" spans="1:10" x14ac:dyDescent="0.25">
      <c r="C154" s="159">
        <v>1.3680555555555501E-3</v>
      </c>
      <c r="D154">
        <f t="shared" si="3"/>
        <v>120</v>
      </c>
    </row>
    <row r="155" spans="1:10" x14ac:dyDescent="0.25">
      <c r="C155" s="159">
        <v>1.3692129629629601E-3</v>
      </c>
      <c r="D155">
        <f t="shared" si="3"/>
        <v>119</v>
      </c>
    </row>
    <row r="156" spans="1:10" x14ac:dyDescent="0.25">
      <c r="C156" s="159">
        <v>1.3703703703703701E-3</v>
      </c>
      <c r="D156">
        <f t="shared" si="3"/>
        <v>119</v>
      </c>
    </row>
    <row r="157" spans="1:10" x14ac:dyDescent="0.25">
      <c r="C157" s="159">
        <v>1.3715277777777801E-3</v>
      </c>
      <c r="D157">
        <f t="shared" si="3"/>
        <v>119</v>
      </c>
    </row>
    <row r="158" spans="1:10" x14ac:dyDescent="0.25">
      <c r="C158" s="159">
        <v>1.3726851851851799E-3</v>
      </c>
      <c r="D158">
        <f t="shared" si="3"/>
        <v>119</v>
      </c>
    </row>
    <row r="159" spans="1:10" x14ac:dyDescent="0.25">
      <c r="C159" s="159">
        <v>1.3738425925925899E-3</v>
      </c>
      <c r="D159">
        <f t="shared" si="3"/>
        <v>119</v>
      </c>
    </row>
    <row r="160" spans="1:10" x14ac:dyDescent="0.25">
      <c r="C160" s="159">
        <v>1.3749999999999999E-3</v>
      </c>
      <c r="D160">
        <f t="shared" si="3"/>
        <v>118</v>
      </c>
    </row>
    <row r="161" spans="3:4" x14ac:dyDescent="0.25">
      <c r="C161" s="159">
        <v>1.3761574074074099E-3</v>
      </c>
      <c r="D161">
        <f t="shared" si="3"/>
        <v>118</v>
      </c>
    </row>
    <row r="162" spans="3:4" x14ac:dyDescent="0.25">
      <c r="C162" s="159">
        <v>1.37731481481481E-3</v>
      </c>
      <c r="D162">
        <f t="shared" si="3"/>
        <v>118</v>
      </c>
    </row>
    <row r="163" spans="3:4" x14ac:dyDescent="0.25">
      <c r="C163" s="159">
        <v>1.37847222222222E-3</v>
      </c>
      <c r="D163">
        <f t="shared" si="3"/>
        <v>118</v>
      </c>
    </row>
    <row r="164" spans="3:4" x14ac:dyDescent="0.25">
      <c r="C164" s="159">
        <v>1.37962962962963E-3</v>
      </c>
      <c r="D164">
        <f t="shared" si="3"/>
        <v>118</v>
      </c>
    </row>
    <row r="165" spans="3:4" x14ac:dyDescent="0.25">
      <c r="C165" s="159">
        <v>1.38078703703704E-3</v>
      </c>
      <c r="D165">
        <f t="shared" si="3"/>
        <v>117</v>
      </c>
    </row>
    <row r="166" spans="3:4" x14ac:dyDescent="0.25">
      <c r="C166" s="159">
        <v>1.38194444444444E-3</v>
      </c>
      <c r="D166">
        <f t="shared" si="3"/>
        <v>117</v>
      </c>
    </row>
    <row r="167" spans="3:4" x14ac:dyDescent="0.25">
      <c r="C167" s="159">
        <v>1.38310185185185E-3</v>
      </c>
      <c r="D167">
        <f t="shared" si="3"/>
        <v>117</v>
      </c>
    </row>
    <row r="168" spans="3:4" x14ac:dyDescent="0.25">
      <c r="C168" s="159">
        <v>1.38425925925926E-3</v>
      </c>
      <c r="D168">
        <f t="shared" si="3"/>
        <v>117</v>
      </c>
    </row>
    <row r="169" spans="3:4" x14ac:dyDescent="0.25">
      <c r="C169" s="159">
        <v>1.38541666666667E-3</v>
      </c>
      <c r="D169">
        <f t="shared" si="3"/>
        <v>117</v>
      </c>
    </row>
    <row r="170" spans="3:4" x14ac:dyDescent="0.25">
      <c r="C170" s="159">
        <v>1.38657407407407E-3</v>
      </c>
      <c r="D170">
        <f t="shared" si="3"/>
        <v>116</v>
      </c>
    </row>
    <row r="171" spans="3:4" x14ac:dyDescent="0.25">
      <c r="C171" s="159">
        <v>1.38773148148148E-3</v>
      </c>
      <c r="D171">
        <f t="shared" si="3"/>
        <v>116</v>
      </c>
    </row>
    <row r="172" spans="3:4" x14ac:dyDescent="0.25">
      <c r="C172" s="159">
        <v>1.38888888888889E-3</v>
      </c>
      <c r="D172">
        <f t="shared" si="3"/>
        <v>116</v>
      </c>
    </row>
    <row r="173" spans="3:4" x14ac:dyDescent="0.25">
      <c r="C173" s="159">
        <v>1.3900462962962901E-3</v>
      </c>
      <c r="D173">
        <f t="shared" si="3"/>
        <v>116</v>
      </c>
    </row>
    <row r="174" spans="3:4" x14ac:dyDescent="0.25">
      <c r="C174" s="159">
        <v>1.3912037037037001E-3</v>
      </c>
      <c r="D174">
        <f t="shared" si="3"/>
        <v>116</v>
      </c>
    </row>
    <row r="175" spans="3:4" x14ac:dyDescent="0.25">
      <c r="C175" s="159">
        <v>1.3923611111111101E-3</v>
      </c>
      <c r="D175">
        <f t="shared" si="3"/>
        <v>115</v>
      </c>
    </row>
    <row r="176" spans="3:4" x14ac:dyDescent="0.25">
      <c r="C176" s="159">
        <v>1.3935185185185201E-3</v>
      </c>
      <c r="D176">
        <f t="shared" si="3"/>
        <v>115</v>
      </c>
    </row>
    <row r="177" spans="3:4" x14ac:dyDescent="0.25">
      <c r="C177" s="159">
        <v>1.3946759259259201E-3</v>
      </c>
      <c r="D177">
        <f t="shared" si="3"/>
        <v>115</v>
      </c>
    </row>
    <row r="178" spans="3:4" x14ac:dyDescent="0.25">
      <c r="C178" s="159">
        <v>1.3958333333333301E-3</v>
      </c>
      <c r="D178">
        <f t="shared" si="3"/>
        <v>115</v>
      </c>
    </row>
    <row r="179" spans="3:4" x14ac:dyDescent="0.25">
      <c r="C179" s="159">
        <v>1.3969907407407401E-3</v>
      </c>
      <c r="D179">
        <f t="shared" si="3"/>
        <v>115</v>
      </c>
    </row>
    <row r="180" spans="3:4" x14ac:dyDescent="0.25">
      <c r="C180" s="159">
        <v>1.3981481481481501E-3</v>
      </c>
      <c r="D180">
        <f t="shared" si="3"/>
        <v>114</v>
      </c>
    </row>
    <row r="181" spans="3:4" x14ac:dyDescent="0.25">
      <c r="C181" s="159">
        <v>1.3993055555555499E-3</v>
      </c>
      <c r="D181">
        <f t="shared" si="3"/>
        <v>114</v>
      </c>
    </row>
    <row r="182" spans="3:4" x14ac:dyDescent="0.25">
      <c r="C182" s="159">
        <v>1.4004629629629599E-3</v>
      </c>
      <c r="D182">
        <f t="shared" si="3"/>
        <v>114</v>
      </c>
    </row>
    <row r="183" spans="3:4" x14ac:dyDescent="0.25">
      <c r="C183" s="159">
        <v>1.4016203703703699E-3</v>
      </c>
      <c r="D183">
        <f t="shared" si="3"/>
        <v>114</v>
      </c>
    </row>
    <row r="184" spans="3:4" x14ac:dyDescent="0.25">
      <c r="C184" s="159">
        <v>1.4027777777777799E-3</v>
      </c>
      <c r="D184">
        <f t="shared" si="3"/>
        <v>114</v>
      </c>
    </row>
    <row r="185" spans="3:4" x14ac:dyDescent="0.25">
      <c r="C185" s="159">
        <v>1.4039351851851799E-3</v>
      </c>
      <c r="D185">
        <f t="shared" si="3"/>
        <v>113</v>
      </c>
    </row>
    <row r="186" spans="3:4" x14ac:dyDescent="0.25">
      <c r="C186" s="159">
        <v>1.4050925925925899E-3</v>
      </c>
      <c r="D186">
        <f t="shared" si="3"/>
        <v>113</v>
      </c>
    </row>
    <row r="187" spans="3:4" x14ac:dyDescent="0.25">
      <c r="C187" s="159">
        <v>1.4062499999999999E-3</v>
      </c>
      <c r="D187">
        <f t="shared" si="3"/>
        <v>113</v>
      </c>
    </row>
    <row r="188" spans="3:4" x14ac:dyDescent="0.25">
      <c r="C188" s="159">
        <v>1.40740740740741E-3</v>
      </c>
      <c r="D188">
        <f t="shared" si="3"/>
        <v>113</v>
      </c>
    </row>
    <row r="189" spans="3:4" x14ac:dyDescent="0.25">
      <c r="C189" s="159">
        <v>1.40856481481481E-3</v>
      </c>
      <c r="D189">
        <f t="shared" si="3"/>
        <v>113</v>
      </c>
    </row>
    <row r="190" spans="3:4" x14ac:dyDescent="0.25">
      <c r="C190" s="159">
        <v>1.40972222222222E-3</v>
      </c>
      <c r="D190">
        <f t="shared" si="3"/>
        <v>112</v>
      </c>
    </row>
    <row r="191" spans="3:4" x14ac:dyDescent="0.25">
      <c r="C191" s="159">
        <v>1.41087962962963E-3</v>
      </c>
      <c r="D191">
        <f t="shared" si="3"/>
        <v>112</v>
      </c>
    </row>
    <row r="192" spans="3:4" x14ac:dyDescent="0.25">
      <c r="C192" s="159">
        <v>1.41203703703704E-3</v>
      </c>
      <c r="D192">
        <f t="shared" si="3"/>
        <v>112</v>
      </c>
    </row>
    <row r="193" spans="3:4" x14ac:dyDescent="0.25">
      <c r="C193" s="159">
        <v>1.41319444444444E-3</v>
      </c>
      <c r="D193">
        <f t="shared" si="3"/>
        <v>112</v>
      </c>
    </row>
    <row r="194" spans="3:4" x14ac:dyDescent="0.25">
      <c r="C194" s="159">
        <v>1.41435185185185E-3</v>
      </c>
      <c r="D194">
        <f t="shared" si="3"/>
        <v>112</v>
      </c>
    </row>
    <row r="195" spans="3:4" x14ac:dyDescent="0.25">
      <c r="C195" s="159">
        <v>1.41550925925926E-3</v>
      </c>
      <c r="D195">
        <f t="shared" ref="D195:D258" si="4">VLOOKUP(C195,$A$2:$B$151,2)</f>
        <v>111</v>
      </c>
    </row>
    <row r="196" spans="3:4" x14ac:dyDescent="0.25">
      <c r="C196" s="159">
        <v>1.41666666666667E-3</v>
      </c>
      <c r="D196">
        <f t="shared" si="4"/>
        <v>111</v>
      </c>
    </row>
    <row r="197" spans="3:4" x14ac:dyDescent="0.25">
      <c r="C197" s="159">
        <v>1.41782407407407E-3</v>
      </c>
      <c r="D197">
        <f t="shared" si="4"/>
        <v>111</v>
      </c>
    </row>
    <row r="198" spans="3:4" x14ac:dyDescent="0.25">
      <c r="C198" s="159">
        <v>1.4189814814814801E-3</v>
      </c>
      <c r="D198">
        <f t="shared" si="4"/>
        <v>111</v>
      </c>
    </row>
    <row r="199" spans="3:4" x14ac:dyDescent="0.25">
      <c r="C199" s="159">
        <v>1.4201388888888901E-3</v>
      </c>
      <c r="D199">
        <f t="shared" si="4"/>
        <v>111</v>
      </c>
    </row>
    <row r="200" spans="3:4" x14ac:dyDescent="0.25">
      <c r="C200" s="159">
        <v>1.4212962962962901E-3</v>
      </c>
      <c r="D200">
        <f t="shared" si="4"/>
        <v>110</v>
      </c>
    </row>
    <row r="201" spans="3:4" x14ac:dyDescent="0.25">
      <c r="C201" s="159">
        <v>1.4224537037037001E-3</v>
      </c>
      <c r="D201">
        <f t="shared" si="4"/>
        <v>110</v>
      </c>
    </row>
    <row r="202" spans="3:4" x14ac:dyDescent="0.25">
      <c r="C202" s="159">
        <v>1.4236111111111101E-3</v>
      </c>
      <c r="D202">
        <f t="shared" si="4"/>
        <v>110</v>
      </c>
    </row>
    <row r="203" spans="3:4" x14ac:dyDescent="0.25">
      <c r="C203" s="159">
        <v>1.4247685185185201E-3</v>
      </c>
      <c r="D203">
        <f t="shared" si="4"/>
        <v>110</v>
      </c>
    </row>
    <row r="204" spans="3:4" x14ac:dyDescent="0.25">
      <c r="C204" s="159">
        <v>1.4259259259259199E-3</v>
      </c>
      <c r="D204">
        <f t="shared" si="4"/>
        <v>110</v>
      </c>
    </row>
    <row r="205" spans="3:4" x14ac:dyDescent="0.25">
      <c r="C205" s="159">
        <v>1.4270833333333299E-3</v>
      </c>
      <c r="D205">
        <f t="shared" si="4"/>
        <v>109</v>
      </c>
    </row>
    <row r="206" spans="3:4" x14ac:dyDescent="0.25">
      <c r="C206" s="159">
        <v>1.4282407407407399E-3</v>
      </c>
      <c r="D206">
        <f t="shared" si="4"/>
        <v>109</v>
      </c>
    </row>
    <row r="207" spans="3:4" x14ac:dyDescent="0.25">
      <c r="C207" s="159">
        <v>1.4293981481481499E-3</v>
      </c>
      <c r="D207">
        <f t="shared" si="4"/>
        <v>109</v>
      </c>
    </row>
    <row r="208" spans="3:4" x14ac:dyDescent="0.25">
      <c r="C208" s="159">
        <v>1.4305555555555499E-3</v>
      </c>
      <c r="D208">
        <f t="shared" si="4"/>
        <v>109</v>
      </c>
    </row>
    <row r="209" spans="3:4" x14ac:dyDescent="0.25">
      <c r="C209" s="159">
        <v>1.4317129629629599E-3</v>
      </c>
      <c r="D209">
        <f t="shared" si="4"/>
        <v>109</v>
      </c>
    </row>
    <row r="210" spans="3:4" x14ac:dyDescent="0.25">
      <c r="C210" s="159">
        <v>1.4328703703703699E-3</v>
      </c>
      <c r="D210">
        <f t="shared" si="4"/>
        <v>108</v>
      </c>
    </row>
    <row r="211" spans="3:4" x14ac:dyDescent="0.25">
      <c r="C211" s="159">
        <v>1.4340277777777799E-3</v>
      </c>
      <c r="D211">
        <f t="shared" si="4"/>
        <v>108</v>
      </c>
    </row>
    <row r="212" spans="3:4" x14ac:dyDescent="0.25">
      <c r="C212" s="159">
        <v>1.43518518518518E-3</v>
      </c>
      <c r="D212">
        <f t="shared" si="4"/>
        <v>108</v>
      </c>
    </row>
    <row r="213" spans="3:4" x14ac:dyDescent="0.25">
      <c r="C213" s="159">
        <v>1.43634259259259E-3</v>
      </c>
      <c r="D213">
        <f t="shared" si="4"/>
        <v>108</v>
      </c>
    </row>
    <row r="214" spans="3:4" x14ac:dyDescent="0.25">
      <c r="C214" s="159">
        <v>1.4375E-3</v>
      </c>
      <c r="D214">
        <f t="shared" si="4"/>
        <v>108</v>
      </c>
    </row>
    <row r="215" spans="3:4" x14ac:dyDescent="0.25">
      <c r="C215" s="159">
        <v>1.43865740740741E-3</v>
      </c>
      <c r="D215">
        <f t="shared" si="4"/>
        <v>107</v>
      </c>
    </row>
    <row r="216" spans="3:4" x14ac:dyDescent="0.25">
      <c r="C216" s="159">
        <v>1.43981481481481E-3</v>
      </c>
      <c r="D216">
        <f t="shared" si="4"/>
        <v>107</v>
      </c>
    </row>
    <row r="217" spans="3:4" x14ac:dyDescent="0.25">
      <c r="C217" s="159">
        <v>1.44097222222222E-3</v>
      </c>
      <c r="D217">
        <f t="shared" si="4"/>
        <v>107</v>
      </c>
    </row>
    <row r="218" spans="3:4" x14ac:dyDescent="0.25">
      <c r="C218" s="159">
        <v>1.44212962962963E-3</v>
      </c>
      <c r="D218">
        <f t="shared" si="4"/>
        <v>107</v>
      </c>
    </row>
    <row r="219" spans="3:4" x14ac:dyDescent="0.25">
      <c r="C219" s="159">
        <v>1.44328703703704E-3</v>
      </c>
      <c r="D219">
        <f t="shared" si="4"/>
        <v>107</v>
      </c>
    </row>
    <row r="220" spans="3:4" x14ac:dyDescent="0.25">
      <c r="C220" s="159">
        <v>1.44444444444444E-3</v>
      </c>
      <c r="D220">
        <f t="shared" si="4"/>
        <v>106</v>
      </c>
    </row>
    <row r="221" spans="3:4" x14ac:dyDescent="0.25">
      <c r="C221" s="159">
        <v>1.44560185185185E-3</v>
      </c>
      <c r="D221">
        <f t="shared" si="4"/>
        <v>106</v>
      </c>
    </row>
    <row r="222" spans="3:4" x14ac:dyDescent="0.25">
      <c r="C222" s="159">
        <v>1.44675925925926E-3</v>
      </c>
      <c r="D222">
        <f t="shared" si="4"/>
        <v>106</v>
      </c>
    </row>
    <row r="223" spans="3:4" x14ac:dyDescent="0.25">
      <c r="C223" s="159">
        <v>1.4479166666666601E-3</v>
      </c>
      <c r="D223">
        <f t="shared" si="4"/>
        <v>106</v>
      </c>
    </row>
    <row r="224" spans="3:4" x14ac:dyDescent="0.25">
      <c r="C224" s="159">
        <v>1.4490740740740701E-3</v>
      </c>
      <c r="D224">
        <f t="shared" si="4"/>
        <v>106</v>
      </c>
    </row>
    <row r="225" spans="3:4" x14ac:dyDescent="0.25">
      <c r="C225" s="159">
        <v>1.4502314814814801E-3</v>
      </c>
      <c r="D225">
        <f t="shared" si="4"/>
        <v>105</v>
      </c>
    </row>
    <row r="226" spans="3:4" x14ac:dyDescent="0.25">
      <c r="C226" s="159">
        <v>1.4513888888888901E-3</v>
      </c>
      <c r="D226">
        <f t="shared" si="4"/>
        <v>105</v>
      </c>
    </row>
    <row r="227" spans="3:4" x14ac:dyDescent="0.25">
      <c r="C227" s="159">
        <v>1.4525462962962899E-3</v>
      </c>
      <c r="D227">
        <f t="shared" si="4"/>
        <v>105</v>
      </c>
    </row>
    <row r="228" spans="3:4" x14ac:dyDescent="0.25">
      <c r="C228" s="159">
        <v>1.4537037037036999E-3</v>
      </c>
      <c r="D228">
        <f t="shared" si="4"/>
        <v>105</v>
      </c>
    </row>
    <row r="229" spans="3:4" x14ac:dyDescent="0.25">
      <c r="C229" s="159">
        <v>1.4548611111111099E-3</v>
      </c>
      <c r="D229">
        <f t="shared" si="4"/>
        <v>105</v>
      </c>
    </row>
    <row r="230" spans="3:4" x14ac:dyDescent="0.25">
      <c r="C230" s="159">
        <v>1.4560185185185199E-3</v>
      </c>
      <c r="D230">
        <f t="shared" si="4"/>
        <v>104</v>
      </c>
    </row>
    <row r="231" spans="3:4" x14ac:dyDescent="0.25">
      <c r="C231" s="159">
        <v>1.4571759259259199E-3</v>
      </c>
      <c r="D231">
        <f t="shared" si="4"/>
        <v>104</v>
      </c>
    </row>
    <row r="232" spans="3:4" x14ac:dyDescent="0.25">
      <c r="C232" s="159">
        <v>1.4583333333333299E-3</v>
      </c>
      <c r="D232">
        <f t="shared" si="4"/>
        <v>104</v>
      </c>
    </row>
    <row r="233" spans="3:4" x14ac:dyDescent="0.25">
      <c r="C233" s="159">
        <v>1.4594907407407399E-3</v>
      </c>
      <c r="D233">
        <f t="shared" si="4"/>
        <v>104</v>
      </c>
    </row>
    <row r="234" spans="3:4" x14ac:dyDescent="0.25">
      <c r="C234" s="159">
        <v>1.4606481481481499E-3</v>
      </c>
      <c r="D234">
        <f t="shared" si="4"/>
        <v>104</v>
      </c>
    </row>
    <row r="235" spans="3:4" x14ac:dyDescent="0.25">
      <c r="C235" s="159">
        <v>1.46180555555555E-3</v>
      </c>
      <c r="D235">
        <f t="shared" si="4"/>
        <v>103</v>
      </c>
    </row>
    <row r="236" spans="3:4" x14ac:dyDescent="0.25">
      <c r="C236" s="159">
        <v>1.46296296296296E-3</v>
      </c>
      <c r="D236">
        <f t="shared" si="4"/>
        <v>103</v>
      </c>
    </row>
    <row r="237" spans="3:4" x14ac:dyDescent="0.25">
      <c r="C237" s="159">
        <v>1.46412037037037E-3</v>
      </c>
      <c r="D237">
        <f t="shared" si="4"/>
        <v>103</v>
      </c>
    </row>
    <row r="238" spans="3:4" x14ac:dyDescent="0.25">
      <c r="C238" s="159">
        <v>1.46527777777778E-3</v>
      </c>
      <c r="D238">
        <f t="shared" si="4"/>
        <v>103</v>
      </c>
    </row>
    <row r="239" spans="3:4" x14ac:dyDescent="0.25">
      <c r="C239" s="159">
        <v>1.46643518518518E-3</v>
      </c>
      <c r="D239">
        <f t="shared" si="4"/>
        <v>103</v>
      </c>
    </row>
    <row r="240" spans="3:4" x14ac:dyDescent="0.25">
      <c r="C240" s="159">
        <v>1.46759259259259E-3</v>
      </c>
      <c r="D240">
        <f t="shared" si="4"/>
        <v>102</v>
      </c>
    </row>
    <row r="241" spans="3:4" x14ac:dyDescent="0.25">
      <c r="C241" s="159">
        <v>1.46875E-3</v>
      </c>
      <c r="D241">
        <f t="shared" si="4"/>
        <v>102</v>
      </c>
    </row>
    <row r="242" spans="3:4" x14ac:dyDescent="0.25">
      <c r="C242" s="159">
        <v>1.46990740740741E-3</v>
      </c>
      <c r="D242">
        <f t="shared" si="4"/>
        <v>102</v>
      </c>
    </row>
    <row r="243" spans="3:4" x14ac:dyDescent="0.25">
      <c r="C243" s="159">
        <v>1.47106481481481E-3</v>
      </c>
      <c r="D243">
        <f t="shared" si="4"/>
        <v>102</v>
      </c>
    </row>
    <row r="244" spans="3:4" x14ac:dyDescent="0.25">
      <c r="C244" s="159">
        <v>1.47222222222222E-3</v>
      </c>
      <c r="D244">
        <f t="shared" si="4"/>
        <v>102</v>
      </c>
    </row>
    <row r="245" spans="3:4" x14ac:dyDescent="0.25">
      <c r="C245" s="159">
        <v>1.47337962962963E-3</v>
      </c>
      <c r="D245">
        <f t="shared" si="4"/>
        <v>101</v>
      </c>
    </row>
    <row r="246" spans="3:4" x14ac:dyDescent="0.25">
      <c r="C246" s="159">
        <v>1.47453703703704E-3</v>
      </c>
      <c r="D246">
        <f t="shared" si="4"/>
        <v>101</v>
      </c>
    </row>
    <row r="247" spans="3:4" x14ac:dyDescent="0.25">
      <c r="C247" s="159">
        <v>1.4756944444444401E-3</v>
      </c>
      <c r="D247">
        <f t="shared" si="4"/>
        <v>101</v>
      </c>
    </row>
    <row r="248" spans="3:4" x14ac:dyDescent="0.25">
      <c r="C248" s="159">
        <v>1.4768518518518501E-3</v>
      </c>
      <c r="D248">
        <f t="shared" si="4"/>
        <v>101</v>
      </c>
    </row>
    <row r="249" spans="3:4" x14ac:dyDescent="0.25">
      <c r="C249" s="159">
        <v>1.4780092592592601E-3</v>
      </c>
      <c r="D249">
        <f t="shared" si="4"/>
        <v>101</v>
      </c>
    </row>
    <row r="250" spans="3:4" x14ac:dyDescent="0.25">
      <c r="C250" s="159">
        <v>1.4791666666666601E-3</v>
      </c>
      <c r="D250">
        <f t="shared" si="4"/>
        <v>100</v>
      </c>
    </row>
    <row r="251" spans="3:4" x14ac:dyDescent="0.25">
      <c r="C251" s="159">
        <v>1.4803240740740701E-3</v>
      </c>
      <c r="D251">
        <f t="shared" si="4"/>
        <v>100</v>
      </c>
    </row>
    <row r="252" spans="3:4" x14ac:dyDescent="0.25">
      <c r="C252" s="159">
        <v>1.4814814814814801E-3</v>
      </c>
      <c r="D252">
        <f t="shared" si="4"/>
        <v>100</v>
      </c>
    </row>
    <row r="253" spans="3:4" x14ac:dyDescent="0.25">
      <c r="C253" s="159">
        <v>1.4826388888888899E-3</v>
      </c>
      <c r="D253">
        <f t="shared" si="4"/>
        <v>100</v>
      </c>
    </row>
    <row r="254" spans="3:4" x14ac:dyDescent="0.25">
      <c r="C254" s="159">
        <v>1.4837962962962899E-3</v>
      </c>
      <c r="D254">
        <f t="shared" si="4"/>
        <v>100</v>
      </c>
    </row>
    <row r="255" spans="3:4" x14ac:dyDescent="0.25">
      <c r="C255" s="159">
        <v>1.4849537037036999E-3</v>
      </c>
      <c r="D255">
        <f t="shared" si="4"/>
        <v>99</v>
      </c>
    </row>
    <row r="256" spans="3:4" x14ac:dyDescent="0.25">
      <c r="C256" s="159">
        <v>1.4861111111111099E-3</v>
      </c>
      <c r="D256">
        <f t="shared" si="4"/>
        <v>99</v>
      </c>
    </row>
    <row r="257" spans="3:4" x14ac:dyDescent="0.25">
      <c r="C257" s="159">
        <v>1.4872685185185199E-3</v>
      </c>
      <c r="D257">
        <f t="shared" si="4"/>
        <v>99</v>
      </c>
    </row>
    <row r="258" spans="3:4" x14ac:dyDescent="0.25">
      <c r="C258" s="159">
        <v>1.48842592592592E-3</v>
      </c>
      <c r="D258">
        <f t="shared" si="4"/>
        <v>99</v>
      </c>
    </row>
    <row r="259" spans="3:4" x14ac:dyDescent="0.25">
      <c r="C259" s="159">
        <v>1.48958333333333E-3</v>
      </c>
      <c r="D259">
        <f t="shared" ref="D259:D322" si="5">VLOOKUP(C259,$A$2:$B$151,2)</f>
        <v>99</v>
      </c>
    </row>
    <row r="260" spans="3:4" x14ac:dyDescent="0.25">
      <c r="C260" s="159">
        <v>1.49074074074074E-3</v>
      </c>
      <c r="D260">
        <f t="shared" si="5"/>
        <v>98</v>
      </c>
    </row>
    <row r="261" spans="3:4" x14ac:dyDescent="0.25">
      <c r="C261" s="159">
        <v>1.49189814814815E-3</v>
      </c>
      <c r="D261">
        <f t="shared" si="5"/>
        <v>98</v>
      </c>
    </row>
    <row r="262" spans="3:4" x14ac:dyDescent="0.25">
      <c r="C262" s="159">
        <v>1.49305555555555E-3</v>
      </c>
      <c r="D262">
        <f t="shared" si="5"/>
        <v>98</v>
      </c>
    </row>
    <row r="263" spans="3:4" x14ac:dyDescent="0.25">
      <c r="C263" s="159">
        <v>1.49421296296296E-3</v>
      </c>
      <c r="D263">
        <f t="shared" si="5"/>
        <v>98</v>
      </c>
    </row>
    <row r="264" spans="3:4" x14ac:dyDescent="0.25">
      <c r="C264" s="159">
        <v>1.49537037037037E-3</v>
      </c>
      <c r="D264">
        <f t="shared" si="5"/>
        <v>98</v>
      </c>
    </row>
    <row r="265" spans="3:4" x14ac:dyDescent="0.25">
      <c r="C265" s="159">
        <v>1.49652777777778E-3</v>
      </c>
      <c r="D265">
        <f t="shared" si="5"/>
        <v>97</v>
      </c>
    </row>
    <row r="266" spans="3:4" x14ac:dyDescent="0.25">
      <c r="C266" s="159">
        <v>1.49768518518518E-3</v>
      </c>
      <c r="D266">
        <f t="shared" si="5"/>
        <v>97</v>
      </c>
    </row>
    <row r="267" spans="3:4" x14ac:dyDescent="0.25">
      <c r="C267" s="159">
        <v>1.49884259259259E-3</v>
      </c>
      <c r="D267">
        <f t="shared" si="5"/>
        <v>97</v>
      </c>
    </row>
    <row r="268" spans="3:4" x14ac:dyDescent="0.25">
      <c r="C268" s="159">
        <v>1.5E-3</v>
      </c>
      <c r="D268">
        <f t="shared" si="5"/>
        <v>97</v>
      </c>
    </row>
    <row r="269" spans="3:4" x14ac:dyDescent="0.25">
      <c r="C269" s="159">
        <v>1.50115740740741E-3</v>
      </c>
      <c r="D269">
        <f t="shared" si="5"/>
        <v>97</v>
      </c>
    </row>
    <row r="270" spans="3:4" x14ac:dyDescent="0.25">
      <c r="C270" s="159">
        <v>1.5023148148148101E-3</v>
      </c>
      <c r="D270">
        <f t="shared" si="5"/>
        <v>96</v>
      </c>
    </row>
    <row r="271" spans="3:4" x14ac:dyDescent="0.25">
      <c r="C271" s="159">
        <v>1.5034722222222201E-3</v>
      </c>
      <c r="D271">
        <f t="shared" si="5"/>
        <v>96</v>
      </c>
    </row>
    <row r="272" spans="3:4" x14ac:dyDescent="0.25">
      <c r="C272" s="159">
        <v>1.5046296296296301E-3</v>
      </c>
      <c r="D272">
        <f t="shared" si="5"/>
        <v>96</v>
      </c>
    </row>
    <row r="273" spans="3:4" x14ac:dyDescent="0.25">
      <c r="C273" s="159">
        <v>1.5057870370370401E-3</v>
      </c>
      <c r="D273">
        <f t="shared" si="5"/>
        <v>96</v>
      </c>
    </row>
    <row r="274" spans="3:4" x14ac:dyDescent="0.25">
      <c r="C274" s="159">
        <v>1.5069444444444401E-3</v>
      </c>
      <c r="D274">
        <f t="shared" si="5"/>
        <v>96</v>
      </c>
    </row>
    <row r="275" spans="3:4" x14ac:dyDescent="0.25">
      <c r="C275" s="159">
        <v>1.5081018518518501E-3</v>
      </c>
      <c r="D275">
        <f t="shared" si="5"/>
        <v>95</v>
      </c>
    </row>
    <row r="276" spans="3:4" x14ac:dyDescent="0.25">
      <c r="C276" s="159">
        <v>1.5092592592592601E-3</v>
      </c>
      <c r="D276">
        <f t="shared" si="5"/>
        <v>95</v>
      </c>
    </row>
    <row r="277" spans="3:4" x14ac:dyDescent="0.25">
      <c r="C277" s="159">
        <v>1.5104166666666599E-3</v>
      </c>
      <c r="D277">
        <f t="shared" si="5"/>
        <v>95</v>
      </c>
    </row>
    <row r="278" spans="3:4" x14ac:dyDescent="0.25">
      <c r="C278" s="159">
        <v>1.5115740740740699E-3</v>
      </c>
      <c r="D278">
        <f t="shared" si="5"/>
        <v>95</v>
      </c>
    </row>
    <row r="279" spans="3:4" x14ac:dyDescent="0.25">
      <c r="C279" s="159">
        <v>1.5127314814814799E-3</v>
      </c>
      <c r="D279">
        <f t="shared" si="5"/>
        <v>95</v>
      </c>
    </row>
    <row r="280" spans="3:4" x14ac:dyDescent="0.25">
      <c r="C280" s="159">
        <v>1.5138888888888899E-3</v>
      </c>
      <c r="D280">
        <f t="shared" si="5"/>
        <v>94</v>
      </c>
    </row>
    <row r="281" spans="3:4" x14ac:dyDescent="0.25">
      <c r="C281" s="159">
        <v>1.5150462962962899E-3</v>
      </c>
      <c r="D281">
        <f t="shared" si="5"/>
        <v>94</v>
      </c>
    </row>
    <row r="282" spans="3:4" x14ac:dyDescent="0.25">
      <c r="C282" s="159">
        <v>1.5162037037037E-3</v>
      </c>
      <c r="D282">
        <f t="shared" si="5"/>
        <v>94</v>
      </c>
    </row>
    <row r="283" spans="3:4" x14ac:dyDescent="0.25">
      <c r="C283" s="159">
        <v>1.51736111111111E-3</v>
      </c>
      <c r="D283">
        <f t="shared" si="5"/>
        <v>94</v>
      </c>
    </row>
    <row r="284" spans="3:4" x14ac:dyDescent="0.25">
      <c r="C284" s="159">
        <v>1.51851851851852E-3</v>
      </c>
      <c r="D284">
        <f t="shared" si="5"/>
        <v>94</v>
      </c>
    </row>
    <row r="285" spans="3:4" x14ac:dyDescent="0.25">
      <c r="C285" s="159">
        <v>1.51967592592592E-3</v>
      </c>
      <c r="D285">
        <f t="shared" si="5"/>
        <v>93</v>
      </c>
    </row>
    <row r="286" spans="3:4" x14ac:dyDescent="0.25">
      <c r="C286" s="159">
        <v>1.52083333333333E-3</v>
      </c>
      <c r="D286">
        <f t="shared" si="5"/>
        <v>93</v>
      </c>
    </row>
    <row r="287" spans="3:4" x14ac:dyDescent="0.25">
      <c r="C287" s="159">
        <v>1.52199074074074E-3</v>
      </c>
      <c r="D287">
        <f t="shared" si="5"/>
        <v>93</v>
      </c>
    </row>
    <row r="288" spans="3:4" x14ac:dyDescent="0.25">
      <c r="C288" s="159">
        <v>1.52314814814815E-3</v>
      </c>
      <c r="D288">
        <f t="shared" si="5"/>
        <v>93</v>
      </c>
    </row>
    <row r="289" spans="3:4" x14ac:dyDescent="0.25">
      <c r="C289" s="159">
        <v>1.52430555555555E-3</v>
      </c>
      <c r="D289">
        <f t="shared" si="5"/>
        <v>93</v>
      </c>
    </row>
    <row r="290" spans="3:4" x14ac:dyDescent="0.25">
      <c r="C290" s="159">
        <v>1.52546296296296E-3</v>
      </c>
      <c r="D290">
        <f t="shared" si="5"/>
        <v>92</v>
      </c>
    </row>
    <row r="291" spans="3:4" x14ac:dyDescent="0.25">
      <c r="C291" s="159">
        <v>1.52662037037037E-3</v>
      </c>
      <c r="D291">
        <f t="shared" si="5"/>
        <v>92</v>
      </c>
    </row>
    <row r="292" spans="3:4" x14ac:dyDescent="0.25">
      <c r="C292" s="159">
        <v>1.52777777777778E-3</v>
      </c>
      <c r="D292">
        <f t="shared" si="5"/>
        <v>92</v>
      </c>
    </row>
    <row r="293" spans="3:4" x14ac:dyDescent="0.25">
      <c r="C293" s="159">
        <v>1.5289351851851801E-3</v>
      </c>
      <c r="D293">
        <f t="shared" si="5"/>
        <v>92</v>
      </c>
    </row>
    <row r="294" spans="3:4" x14ac:dyDescent="0.25">
      <c r="C294" s="159">
        <v>1.5300925925925901E-3</v>
      </c>
      <c r="D294">
        <f t="shared" si="5"/>
        <v>92</v>
      </c>
    </row>
    <row r="295" spans="3:4" x14ac:dyDescent="0.25">
      <c r="C295" s="159">
        <v>1.5312500000000001E-3</v>
      </c>
      <c r="D295">
        <f t="shared" si="5"/>
        <v>91</v>
      </c>
    </row>
    <row r="296" spans="3:4" x14ac:dyDescent="0.25">
      <c r="C296" s="159">
        <v>1.5324074074074101E-3</v>
      </c>
      <c r="D296">
        <f t="shared" si="5"/>
        <v>91</v>
      </c>
    </row>
    <row r="297" spans="3:4" x14ac:dyDescent="0.25">
      <c r="C297" s="159">
        <v>1.5335648148148101E-3</v>
      </c>
      <c r="D297">
        <f t="shared" si="5"/>
        <v>91</v>
      </c>
    </row>
    <row r="298" spans="3:4" x14ac:dyDescent="0.25">
      <c r="C298" s="159">
        <v>1.5347222222222201E-3</v>
      </c>
      <c r="D298">
        <f t="shared" si="5"/>
        <v>91</v>
      </c>
    </row>
    <row r="299" spans="3:4" x14ac:dyDescent="0.25">
      <c r="C299" s="159">
        <v>1.5358796296296301E-3</v>
      </c>
      <c r="D299">
        <f t="shared" si="5"/>
        <v>91</v>
      </c>
    </row>
    <row r="300" spans="3:4" x14ac:dyDescent="0.25">
      <c r="C300" s="159">
        <v>1.5370370370370299E-3</v>
      </c>
      <c r="D300">
        <f t="shared" si="5"/>
        <v>90</v>
      </c>
    </row>
    <row r="301" spans="3:4" x14ac:dyDescent="0.25">
      <c r="C301" s="159">
        <v>1.5381944444444399E-3</v>
      </c>
      <c r="D301">
        <f t="shared" si="5"/>
        <v>90</v>
      </c>
    </row>
    <row r="302" spans="3:4" x14ac:dyDescent="0.25">
      <c r="C302" s="159">
        <v>1.5393518518518499E-3</v>
      </c>
      <c r="D302">
        <f t="shared" si="5"/>
        <v>90</v>
      </c>
    </row>
    <row r="303" spans="3:4" x14ac:dyDescent="0.25">
      <c r="C303" s="159">
        <v>1.5405092592592599E-3</v>
      </c>
      <c r="D303">
        <f t="shared" si="5"/>
        <v>90</v>
      </c>
    </row>
    <row r="304" spans="3:4" x14ac:dyDescent="0.25">
      <c r="C304" s="159">
        <v>1.5416666666666599E-3</v>
      </c>
      <c r="D304">
        <f t="shared" si="5"/>
        <v>90</v>
      </c>
    </row>
    <row r="305" spans="3:4" x14ac:dyDescent="0.25">
      <c r="C305" s="159">
        <v>1.5428240740740699E-3</v>
      </c>
      <c r="D305">
        <f t="shared" si="5"/>
        <v>89</v>
      </c>
    </row>
    <row r="306" spans="3:4" x14ac:dyDescent="0.25">
      <c r="C306" s="159">
        <v>1.5439814814814799E-3</v>
      </c>
      <c r="D306">
        <f t="shared" si="5"/>
        <v>89</v>
      </c>
    </row>
    <row r="307" spans="3:4" x14ac:dyDescent="0.25">
      <c r="C307" s="159">
        <v>1.5451388888888899E-3</v>
      </c>
      <c r="D307">
        <f t="shared" si="5"/>
        <v>89</v>
      </c>
    </row>
    <row r="308" spans="3:4" x14ac:dyDescent="0.25">
      <c r="C308" s="159">
        <v>1.54629629629629E-3</v>
      </c>
      <c r="D308">
        <f t="shared" si="5"/>
        <v>89</v>
      </c>
    </row>
    <row r="309" spans="3:4" x14ac:dyDescent="0.25">
      <c r="C309" s="159">
        <v>1.5474537037037E-3</v>
      </c>
      <c r="D309">
        <f t="shared" si="5"/>
        <v>89</v>
      </c>
    </row>
    <row r="310" spans="3:4" x14ac:dyDescent="0.25">
      <c r="C310" s="159">
        <v>1.54861111111111E-3</v>
      </c>
      <c r="D310">
        <f t="shared" si="5"/>
        <v>88</v>
      </c>
    </row>
    <row r="311" spans="3:4" x14ac:dyDescent="0.25">
      <c r="C311" s="159">
        <v>1.54976851851852E-3</v>
      </c>
      <c r="D311">
        <f t="shared" si="5"/>
        <v>88</v>
      </c>
    </row>
    <row r="312" spans="3:4" x14ac:dyDescent="0.25">
      <c r="C312" s="159">
        <v>1.55092592592592E-3</v>
      </c>
      <c r="D312">
        <f t="shared" si="5"/>
        <v>88</v>
      </c>
    </row>
    <row r="313" spans="3:4" x14ac:dyDescent="0.25">
      <c r="C313" s="159">
        <v>1.55208333333333E-3</v>
      </c>
      <c r="D313">
        <f t="shared" si="5"/>
        <v>88</v>
      </c>
    </row>
    <row r="314" spans="3:4" x14ac:dyDescent="0.25">
      <c r="C314" s="159">
        <v>1.55324074074074E-3</v>
      </c>
      <c r="D314">
        <f t="shared" si="5"/>
        <v>88</v>
      </c>
    </row>
    <row r="315" spans="3:4" x14ac:dyDescent="0.25">
      <c r="C315" s="159">
        <v>1.55439814814815E-3</v>
      </c>
      <c r="D315">
        <f t="shared" si="5"/>
        <v>87</v>
      </c>
    </row>
    <row r="316" spans="3:4" x14ac:dyDescent="0.25">
      <c r="C316" s="159">
        <v>1.55555555555555E-3</v>
      </c>
      <c r="D316">
        <f t="shared" si="5"/>
        <v>87</v>
      </c>
    </row>
    <row r="317" spans="3:4" x14ac:dyDescent="0.25">
      <c r="C317" s="159">
        <v>1.55671296296296E-3</v>
      </c>
      <c r="D317">
        <f t="shared" si="5"/>
        <v>87</v>
      </c>
    </row>
    <row r="318" spans="3:4" x14ac:dyDescent="0.25">
      <c r="C318" s="159">
        <v>1.5578703703703701E-3</v>
      </c>
      <c r="D318">
        <f t="shared" si="5"/>
        <v>87</v>
      </c>
    </row>
    <row r="319" spans="3:4" x14ac:dyDescent="0.25">
      <c r="C319" s="159">
        <v>1.5590277777777801E-3</v>
      </c>
      <c r="D319">
        <f t="shared" si="5"/>
        <v>87</v>
      </c>
    </row>
    <row r="320" spans="3:4" x14ac:dyDescent="0.25">
      <c r="C320" s="159">
        <v>1.5601851851851801E-3</v>
      </c>
      <c r="D320">
        <f t="shared" si="5"/>
        <v>86</v>
      </c>
    </row>
    <row r="321" spans="3:4" x14ac:dyDescent="0.25">
      <c r="C321" s="159">
        <v>1.5613425925925901E-3</v>
      </c>
      <c r="D321">
        <f t="shared" si="5"/>
        <v>86</v>
      </c>
    </row>
    <row r="322" spans="3:4" x14ac:dyDescent="0.25">
      <c r="C322" s="159">
        <v>1.5625000000000001E-3</v>
      </c>
      <c r="D322">
        <f t="shared" si="5"/>
        <v>86</v>
      </c>
    </row>
    <row r="323" spans="3:4" x14ac:dyDescent="0.25">
      <c r="C323" s="159">
        <v>1.5636574074074101E-3</v>
      </c>
      <c r="D323">
        <f t="shared" ref="D323:D386" si="6">VLOOKUP(C323,$A$2:$B$151,2)</f>
        <v>86</v>
      </c>
    </row>
    <row r="324" spans="3:4" x14ac:dyDescent="0.25">
      <c r="C324" s="159">
        <v>1.5648148148148099E-3</v>
      </c>
      <c r="D324">
        <f t="shared" si="6"/>
        <v>86</v>
      </c>
    </row>
    <row r="325" spans="3:4" x14ac:dyDescent="0.25">
      <c r="C325" s="159">
        <v>1.5659722222222199E-3</v>
      </c>
      <c r="D325">
        <f t="shared" si="6"/>
        <v>85</v>
      </c>
    </row>
    <row r="326" spans="3:4" x14ac:dyDescent="0.25">
      <c r="C326" s="159">
        <v>1.5671296296296299E-3</v>
      </c>
      <c r="D326">
        <f t="shared" si="6"/>
        <v>85</v>
      </c>
    </row>
    <row r="327" spans="3:4" x14ac:dyDescent="0.25">
      <c r="C327" s="159">
        <v>1.5682870370370299E-3</v>
      </c>
      <c r="D327">
        <f t="shared" si="6"/>
        <v>85</v>
      </c>
    </row>
    <row r="328" spans="3:4" x14ac:dyDescent="0.25">
      <c r="C328" s="159">
        <v>1.5694444444444399E-3</v>
      </c>
      <c r="D328">
        <f t="shared" si="6"/>
        <v>85</v>
      </c>
    </row>
    <row r="329" spans="3:4" x14ac:dyDescent="0.25">
      <c r="C329" s="159">
        <v>1.5706018518518499E-3</v>
      </c>
      <c r="D329">
        <f t="shared" si="6"/>
        <v>85</v>
      </c>
    </row>
    <row r="330" spans="3:4" x14ac:dyDescent="0.25">
      <c r="C330" s="159">
        <v>1.5717592592592599E-3</v>
      </c>
      <c r="D330">
        <f t="shared" si="6"/>
        <v>84</v>
      </c>
    </row>
    <row r="331" spans="3:4" x14ac:dyDescent="0.25">
      <c r="C331" s="159">
        <v>1.57291666666666E-3</v>
      </c>
      <c r="D331">
        <f t="shared" si="6"/>
        <v>84</v>
      </c>
    </row>
    <row r="332" spans="3:4" x14ac:dyDescent="0.25">
      <c r="C332" s="159">
        <v>1.57407407407407E-3</v>
      </c>
      <c r="D332">
        <f t="shared" si="6"/>
        <v>84</v>
      </c>
    </row>
    <row r="333" spans="3:4" x14ac:dyDescent="0.25">
      <c r="C333" s="159">
        <v>1.57523148148148E-3</v>
      </c>
      <c r="D333">
        <f t="shared" si="6"/>
        <v>84</v>
      </c>
    </row>
    <row r="334" spans="3:4" x14ac:dyDescent="0.25">
      <c r="C334" s="159">
        <v>1.57638888888889E-3</v>
      </c>
      <c r="D334">
        <f t="shared" si="6"/>
        <v>84</v>
      </c>
    </row>
    <row r="335" spans="3:4" x14ac:dyDescent="0.25">
      <c r="C335" s="159">
        <v>1.57754629629629E-3</v>
      </c>
      <c r="D335">
        <f t="shared" si="6"/>
        <v>83</v>
      </c>
    </row>
    <row r="336" spans="3:4" x14ac:dyDescent="0.25">
      <c r="C336" s="159">
        <v>1.5787037037037E-3</v>
      </c>
      <c r="D336">
        <f t="shared" si="6"/>
        <v>83</v>
      </c>
    </row>
    <row r="337" spans="3:4" x14ac:dyDescent="0.25">
      <c r="C337" s="159">
        <v>1.57986111111111E-3</v>
      </c>
      <c r="D337">
        <f t="shared" si="6"/>
        <v>83</v>
      </c>
    </row>
    <row r="338" spans="3:4" x14ac:dyDescent="0.25">
      <c r="C338" s="159">
        <v>1.58101851851852E-3</v>
      </c>
      <c r="D338">
        <f t="shared" si="6"/>
        <v>83</v>
      </c>
    </row>
    <row r="339" spans="3:4" x14ac:dyDescent="0.25">
      <c r="C339" s="159">
        <v>1.58217592592592E-3</v>
      </c>
      <c r="D339">
        <f t="shared" si="6"/>
        <v>83</v>
      </c>
    </row>
    <row r="340" spans="3:4" x14ac:dyDescent="0.25">
      <c r="C340" s="159">
        <v>1.58333333333333E-3</v>
      </c>
      <c r="D340">
        <f t="shared" si="6"/>
        <v>82</v>
      </c>
    </row>
    <row r="341" spans="3:4" x14ac:dyDescent="0.25">
      <c r="C341" s="159">
        <v>1.58449074074074E-3</v>
      </c>
      <c r="D341">
        <f t="shared" si="6"/>
        <v>82</v>
      </c>
    </row>
    <row r="342" spans="3:4" x14ac:dyDescent="0.25">
      <c r="C342" s="159">
        <v>1.58564814814815E-3</v>
      </c>
      <c r="D342">
        <f t="shared" si="6"/>
        <v>82</v>
      </c>
    </row>
    <row r="343" spans="3:4" x14ac:dyDescent="0.25">
      <c r="C343" s="159">
        <v>1.5868055555555501E-3</v>
      </c>
      <c r="D343">
        <f t="shared" si="6"/>
        <v>82</v>
      </c>
    </row>
    <row r="344" spans="3:4" x14ac:dyDescent="0.25">
      <c r="C344" s="159">
        <v>1.5879629629629601E-3</v>
      </c>
      <c r="D344">
        <f t="shared" si="6"/>
        <v>82</v>
      </c>
    </row>
    <row r="345" spans="3:4" x14ac:dyDescent="0.25">
      <c r="C345" s="159">
        <v>1.5891203703703701E-3</v>
      </c>
      <c r="D345">
        <f t="shared" si="6"/>
        <v>81</v>
      </c>
    </row>
    <row r="346" spans="3:4" x14ac:dyDescent="0.25">
      <c r="C346" s="159">
        <v>1.5902777777777801E-3</v>
      </c>
      <c r="D346">
        <f t="shared" si="6"/>
        <v>81</v>
      </c>
    </row>
    <row r="347" spans="3:4" x14ac:dyDescent="0.25">
      <c r="C347" s="159">
        <v>1.5914351851851799E-3</v>
      </c>
      <c r="D347">
        <f t="shared" si="6"/>
        <v>81</v>
      </c>
    </row>
    <row r="348" spans="3:4" x14ac:dyDescent="0.25">
      <c r="C348" s="159">
        <v>1.5925925925925899E-3</v>
      </c>
      <c r="D348">
        <f t="shared" si="6"/>
        <v>81</v>
      </c>
    </row>
    <row r="349" spans="3:4" x14ac:dyDescent="0.25">
      <c r="C349" s="159">
        <v>1.5937499999999999E-3</v>
      </c>
      <c r="D349">
        <f t="shared" si="6"/>
        <v>81</v>
      </c>
    </row>
    <row r="350" spans="3:4" x14ac:dyDescent="0.25">
      <c r="C350" s="159">
        <v>1.5949074074073999E-3</v>
      </c>
      <c r="D350">
        <f t="shared" si="6"/>
        <v>80</v>
      </c>
    </row>
    <row r="351" spans="3:4" x14ac:dyDescent="0.25">
      <c r="C351" s="159">
        <v>1.5960648148148099E-3</v>
      </c>
      <c r="D351">
        <f t="shared" si="6"/>
        <v>80</v>
      </c>
    </row>
    <row r="352" spans="3:4" x14ac:dyDescent="0.25">
      <c r="C352" s="159">
        <v>1.5972222222222199E-3</v>
      </c>
      <c r="D352">
        <f t="shared" si="6"/>
        <v>80</v>
      </c>
    </row>
    <row r="353" spans="3:4" x14ac:dyDescent="0.25">
      <c r="C353" s="159">
        <v>1.5983796296296299E-3</v>
      </c>
      <c r="D353">
        <f t="shared" si="6"/>
        <v>80</v>
      </c>
    </row>
    <row r="354" spans="3:4" x14ac:dyDescent="0.25">
      <c r="C354" s="159">
        <v>1.59953703703703E-3</v>
      </c>
      <c r="D354">
        <f t="shared" si="6"/>
        <v>80</v>
      </c>
    </row>
    <row r="355" spans="3:4" x14ac:dyDescent="0.25">
      <c r="C355" s="159">
        <v>1.60069444444444E-3</v>
      </c>
      <c r="D355">
        <f t="shared" si="6"/>
        <v>79</v>
      </c>
    </row>
    <row r="356" spans="3:4" x14ac:dyDescent="0.25">
      <c r="C356" s="159">
        <v>1.60185185185185E-3</v>
      </c>
      <c r="D356">
        <f t="shared" si="6"/>
        <v>79</v>
      </c>
    </row>
    <row r="357" spans="3:4" x14ac:dyDescent="0.25">
      <c r="C357" s="159">
        <v>1.60300925925926E-3</v>
      </c>
      <c r="D357">
        <f t="shared" si="6"/>
        <v>79</v>
      </c>
    </row>
    <row r="358" spans="3:4" x14ac:dyDescent="0.25">
      <c r="C358" s="159">
        <v>1.60416666666666E-3</v>
      </c>
      <c r="D358">
        <f t="shared" si="6"/>
        <v>79</v>
      </c>
    </row>
    <row r="359" spans="3:4" x14ac:dyDescent="0.25">
      <c r="C359" s="159">
        <v>1.60532407407407E-3</v>
      </c>
      <c r="D359">
        <f t="shared" si="6"/>
        <v>79</v>
      </c>
    </row>
    <row r="360" spans="3:4" x14ac:dyDescent="0.25">
      <c r="C360" s="159">
        <v>1.60648148148148E-3</v>
      </c>
      <c r="D360">
        <f t="shared" si="6"/>
        <v>78</v>
      </c>
    </row>
    <row r="361" spans="3:4" x14ac:dyDescent="0.25">
      <c r="C361" s="159">
        <v>1.60763888888889E-3</v>
      </c>
      <c r="D361">
        <f t="shared" si="6"/>
        <v>78</v>
      </c>
    </row>
    <row r="362" spans="3:4" x14ac:dyDescent="0.25">
      <c r="C362" s="159">
        <v>1.60879629629629E-3</v>
      </c>
      <c r="D362">
        <f t="shared" si="6"/>
        <v>78</v>
      </c>
    </row>
    <row r="363" spans="3:4" x14ac:dyDescent="0.25">
      <c r="C363" s="159">
        <v>1.6099537037037E-3</v>
      </c>
      <c r="D363">
        <f t="shared" si="6"/>
        <v>78</v>
      </c>
    </row>
    <row r="364" spans="3:4" x14ac:dyDescent="0.25">
      <c r="C364" s="159">
        <v>1.61111111111111E-3</v>
      </c>
      <c r="D364">
        <f t="shared" si="6"/>
        <v>78</v>
      </c>
    </row>
    <row r="365" spans="3:4" x14ac:dyDescent="0.25">
      <c r="C365" s="159">
        <v>1.61226851851852E-3</v>
      </c>
      <c r="D365">
        <f t="shared" si="6"/>
        <v>77</v>
      </c>
    </row>
    <row r="366" spans="3:4" x14ac:dyDescent="0.25">
      <c r="C366" s="159">
        <v>1.6134259259259201E-3</v>
      </c>
      <c r="D366">
        <f t="shared" si="6"/>
        <v>77</v>
      </c>
    </row>
    <row r="367" spans="3:4" x14ac:dyDescent="0.25">
      <c r="C367" s="159">
        <v>1.6145833333333301E-3</v>
      </c>
      <c r="D367">
        <f t="shared" si="6"/>
        <v>77</v>
      </c>
    </row>
    <row r="368" spans="3:4" x14ac:dyDescent="0.25">
      <c r="C368" s="159">
        <v>1.6157407407407401E-3</v>
      </c>
      <c r="D368">
        <f t="shared" si="6"/>
        <v>77</v>
      </c>
    </row>
    <row r="369" spans="3:4" x14ac:dyDescent="0.25">
      <c r="C369" s="159">
        <v>1.6168981481481501E-3</v>
      </c>
      <c r="D369">
        <f t="shared" si="6"/>
        <v>77</v>
      </c>
    </row>
    <row r="370" spans="3:4" x14ac:dyDescent="0.25">
      <c r="C370" s="159">
        <v>1.6180555555555501E-3</v>
      </c>
      <c r="D370">
        <f t="shared" si="6"/>
        <v>76</v>
      </c>
    </row>
    <row r="371" spans="3:4" x14ac:dyDescent="0.25">
      <c r="C371" s="159">
        <v>1.6192129629629601E-3</v>
      </c>
      <c r="D371">
        <f t="shared" si="6"/>
        <v>76</v>
      </c>
    </row>
    <row r="372" spans="3:4" x14ac:dyDescent="0.25">
      <c r="C372" s="159">
        <v>1.6203703703703701E-3</v>
      </c>
      <c r="D372">
        <f t="shared" si="6"/>
        <v>76</v>
      </c>
    </row>
    <row r="373" spans="3:4" x14ac:dyDescent="0.25">
      <c r="C373" s="159">
        <v>1.6215277777777799E-3</v>
      </c>
      <c r="D373">
        <f t="shared" si="6"/>
        <v>76</v>
      </c>
    </row>
    <row r="374" spans="3:4" x14ac:dyDescent="0.25">
      <c r="C374" s="159">
        <v>1.6226851851851799E-3</v>
      </c>
      <c r="D374">
        <f t="shared" si="6"/>
        <v>76</v>
      </c>
    </row>
    <row r="375" spans="3:4" x14ac:dyDescent="0.25">
      <c r="C375" s="159">
        <v>1.6238425925925899E-3</v>
      </c>
      <c r="D375">
        <f t="shared" si="6"/>
        <v>75</v>
      </c>
    </row>
    <row r="376" spans="3:4" x14ac:dyDescent="0.25">
      <c r="C376" s="159">
        <v>1.6249999999999999E-3</v>
      </c>
      <c r="D376">
        <f t="shared" si="6"/>
        <v>75</v>
      </c>
    </row>
    <row r="377" spans="3:4" x14ac:dyDescent="0.25">
      <c r="C377" s="159">
        <v>1.6261574074074E-3</v>
      </c>
      <c r="D377">
        <f t="shared" si="6"/>
        <v>75</v>
      </c>
    </row>
    <row r="378" spans="3:4" x14ac:dyDescent="0.25">
      <c r="C378" s="159">
        <v>1.62731481481481E-3</v>
      </c>
      <c r="D378">
        <f t="shared" si="6"/>
        <v>75</v>
      </c>
    </row>
    <row r="379" spans="3:4" x14ac:dyDescent="0.25">
      <c r="C379" s="159">
        <v>1.62847222222222E-3</v>
      </c>
      <c r="D379">
        <f t="shared" si="6"/>
        <v>75</v>
      </c>
    </row>
    <row r="380" spans="3:4" x14ac:dyDescent="0.25">
      <c r="C380" s="159">
        <v>1.62962962962963E-3</v>
      </c>
      <c r="D380">
        <f t="shared" si="6"/>
        <v>74</v>
      </c>
    </row>
    <row r="381" spans="3:4" x14ac:dyDescent="0.25">
      <c r="C381" s="159">
        <v>1.63078703703703E-3</v>
      </c>
      <c r="D381">
        <f t="shared" si="6"/>
        <v>74</v>
      </c>
    </row>
    <row r="382" spans="3:4" x14ac:dyDescent="0.25">
      <c r="C382" s="159">
        <v>1.63194444444444E-3</v>
      </c>
      <c r="D382">
        <f t="shared" si="6"/>
        <v>74</v>
      </c>
    </row>
    <row r="383" spans="3:4" x14ac:dyDescent="0.25">
      <c r="C383" s="159">
        <v>1.63310185185185E-3</v>
      </c>
      <c r="D383">
        <f t="shared" si="6"/>
        <v>74</v>
      </c>
    </row>
    <row r="384" spans="3:4" x14ac:dyDescent="0.25">
      <c r="C384" s="159">
        <v>1.63425925925926E-3</v>
      </c>
      <c r="D384">
        <f t="shared" si="6"/>
        <v>74</v>
      </c>
    </row>
    <row r="385" spans="3:4" x14ac:dyDescent="0.25">
      <c r="C385" s="159">
        <v>1.63541666666666E-3</v>
      </c>
      <c r="D385">
        <f t="shared" si="6"/>
        <v>73</v>
      </c>
    </row>
    <row r="386" spans="3:4" x14ac:dyDescent="0.25">
      <c r="C386" s="159">
        <v>1.63657407407407E-3</v>
      </c>
      <c r="D386">
        <f t="shared" si="6"/>
        <v>73</v>
      </c>
    </row>
    <row r="387" spans="3:4" x14ac:dyDescent="0.25">
      <c r="C387" s="159">
        <v>1.63773148148148E-3</v>
      </c>
      <c r="D387">
        <f t="shared" ref="D387:D450" si="7">VLOOKUP(C387,$A$2:$B$151,2)</f>
        <v>73</v>
      </c>
    </row>
    <row r="388" spans="3:4" x14ac:dyDescent="0.25">
      <c r="C388" s="159">
        <v>1.63888888888889E-3</v>
      </c>
      <c r="D388">
        <f t="shared" si="7"/>
        <v>73</v>
      </c>
    </row>
    <row r="389" spans="3:4" x14ac:dyDescent="0.25">
      <c r="C389" s="159">
        <v>1.6400462962962901E-3</v>
      </c>
      <c r="D389">
        <f t="shared" si="7"/>
        <v>73</v>
      </c>
    </row>
    <row r="390" spans="3:4" x14ac:dyDescent="0.25">
      <c r="C390" s="159">
        <v>1.6412037037037001E-3</v>
      </c>
      <c r="D390">
        <f t="shared" si="7"/>
        <v>72</v>
      </c>
    </row>
    <row r="391" spans="3:4" x14ac:dyDescent="0.25">
      <c r="C391" s="159">
        <v>1.6423611111111101E-3</v>
      </c>
      <c r="D391">
        <f t="shared" si="7"/>
        <v>72</v>
      </c>
    </row>
    <row r="392" spans="3:4" x14ac:dyDescent="0.25">
      <c r="C392" s="159">
        <v>1.6435185185185201E-3</v>
      </c>
      <c r="D392">
        <f t="shared" si="7"/>
        <v>72</v>
      </c>
    </row>
    <row r="393" spans="3:4" x14ac:dyDescent="0.25">
      <c r="C393" s="159">
        <v>1.6446759259259201E-3</v>
      </c>
      <c r="D393">
        <f t="shared" si="7"/>
        <v>72</v>
      </c>
    </row>
    <row r="394" spans="3:4" x14ac:dyDescent="0.25">
      <c r="C394" s="159">
        <v>1.6458333333333301E-3</v>
      </c>
      <c r="D394">
        <f t="shared" si="7"/>
        <v>72</v>
      </c>
    </row>
    <row r="395" spans="3:4" x14ac:dyDescent="0.25">
      <c r="C395" s="159">
        <v>1.6469907407407401E-3</v>
      </c>
      <c r="D395">
        <f t="shared" si="7"/>
        <v>71</v>
      </c>
    </row>
    <row r="396" spans="3:4" x14ac:dyDescent="0.25">
      <c r="C396" s="159">
        <v>1.6481481481481501E-3</v>
      </c>
      <c r="D396">
        <f t="shared" si="7"/>
        <v>71</v>
      </c>
    </row>
    <row r="397" spans="3:4" x14ac:dyDescent="0.25">
      <c r="C397" s="159">
        <v>1.6493055555555499E-3</v>
      </c>
      <c r="D397">
        <f t="shared" si="7"/>
        <v>71</v>
      </c>
    </row>
    <row r="398" spans="3:4" x14ac:dyDescent="0.25">
      <c r="C398" s="159">
        <v>1.6504629629629599E-3</v>
      </c>
      <c r="D398">
        <f t="shared" si="7"/>
        <v>71</v>
      </c>
    </row>
    <row r="399" spans="3:4" x14ac:dyDescent="0.25">
      <c r="C399" s="159">
        <v>1.6516203703703699E-3</v>
      </c>
      <c r="D399">
        <f t="shared" si="7"/>
        <v>71</v>
      </c>
    </row>
    <row r="400" spans="3:4" x14ac:dyDescent="0.25">
      <c r="C400" s="159">
        <v>1.6527777777777699E-3</v>
      </c>
      <c r="D400">
        <f t="shared" si="7"/>
        <v>70</v>
      </c>
    </row>
    <row r="401" spans="3:4" x14ac:dyDescent="0.25">
      <c r="C401" s="159">
        <v>1.6539351851851799E-3</v>
      </c>
      <c r="D401">
        <f t="shared" si="7"/>
        <v>70</v>
      </c>
    </row>
    <row r="402" spans="3:4" x14ac:dyDescent="0.25">
      <c r="C402" s="159">
        <v>1.65509259259259E-3</v>
      </c>
      <c r="D402">
        <f t="shared" si="7"/>
        <v>70</v>
      </c>
    </row>
    <row r="403" spans="3:4" x14ac:dyDescent="0.25">
      <c r="C403" s="159">
        <v>1.65625E-3</v>
      </c>
      <c r="D403">
        <f t="shared" si="7"/>
        <v>70</v>
      </c>
    </row>
    <row r="404" spans="3:4" x14ac:dyDescent="0.25">
      <c r="C404" s="159">
        <v>1.6574074074074E-3</v>
      </c>
      <c r="D404">
        <f t="shared" si="7"/>
        <v>70</v>
      </c>
    </row>
    <row r="405" spans="3:4" x14ac:dyDescent="0.25">
      <c r="C405" s="159">
        <v>1.65856481481481E-3</v>
      </c>
      <c r="D405">
        <f t="shared" si="7"/>
        <v>69</v>
      </c>
    </row>
    <row r="406" spans="3:4" x14ac:dyDescent="0.25">
      <c r="C406" s="159">
        <v>1.65972222222222E-3</v>
      </c>
      <c r="D406">
        <f t="shared" si="7"/>
        <v>69</v>
      </c>
    </row>
    <row r="407" spans="3:4" x14ac:dyDescent="0.25">
      <c r="C407" s="159">
        <v>1.66087962962963E-3</v>
      </c>
      <c r="D407">
        <f t="shared" si="7"/>
        <v>69</v>
      </c>
    </row>
    <row r="408" spans="3:4" x14ac:dyDescent="0.25">
      <c r="C408" s="159">
        <v>1.66203703703703E-3</v>
      </c>
      <c r="D408">
        <f t="shared" si="7"/>
        <v>69</v>
      </c>
    </row>
    <row r="409" spans="3:4" x14ac:dyDescent="0.25">
      <c r="C409" s="159">
        <v>1.66319444444444E-3</v>
      </c>
      <c r="D409">
        <f t="shared" si="7"/>
        <v>69</v>
      </c>
    </row>
    <row r="410" spans="3:4" x14ac:dyDescent="0.25">
      <c r="C410" s="159">
        <v>1.66435185185185E-3</v>
      </c>
      <c r="D410">
        <f t="shared" si="7"/>
        <v>68</v>
      </c>
    </row>
    <row r="411" spans="3:4" x14ac:dyDescent="0.25">
      <c r="C411" s="159">
        <v>1.66550925925926E-3</v>
      </c>
      <c r="D411">
        <f t="shared" si="7"/>
        <v>68</v>
      </c>
    </row>
    <row r="412" spans="3:4" x14ac:dyDescent="0.25">
      <c r="C412" s="159">
        <v>1.6666666666666601E-3</v>
      </c>
      <c r="D412">
        <f t="shared" si="7"/>
        <v>68</v>
      </c>
    </row>
    <row r="413" spans="3:4" x14ac:dyDescent="0.25">
      <c r="C413" s="159">
        <v>1.6678240740740701E-3</v>
      </c>
      <c r="D413">
        <f t="shared" si="7"/>
        <v>68</v>
      </c>
    </row>
    <row r="414" spans="3:4" x14ac:dyDescent="0.25">
      <c r="C414" s="159">
        <v>1.6689814814814801E-3</v>
      </c>
      <c r="D414">
        <f t="shared" si="7"/>
        <v>68</v>
      </c>
    </row>
    <row r="415" spans="3:4" x14ac:dyDescent="0.25">
      <c r="C415" s="159">
        <v>1.6701388888888901E-3</v>
      </c>
      <c r="D415">
        <f t="shared" si="7"/>
        <v>67</v>
      </c>
    </row>
    <row r="416" spans="3:4" x14ac:dyDescent="0.25">
      <c r="C416" s="159">
        <v>1.6712962962962901E-3</v>
      </c>
      <c r="D416">
        <f t="shared" si="7"/>
        <v>67</v>
      </c>
    </row>
    <row r="417" spans="3:4" x14ac:dyDescent="0.25">
      <c r="C417" s="159">
        <v>1.6724537037037001E-3</v>
      </c>
      <c r="D417">
        <f t="shared" si="7"/>
        <v>67</v>
      </c>
    </row>
    <row r="418" spans="3:4" x14ac:dyDescent="0.25">
      <c r="C418" s="159">
        <v>1.6736111111111101E-3</v>
      </c>
      <c r="D418">
        <f t="shared" si="7"/>
        <v>67</v>
      </c>
    </row>
    <row r="419" spans="3:4" x14ac:dyDescent="0.25">
      <c r="C419" s="159">
        <v>1.6747685185185201E-3</v>
      </c>
      <c r="D419">
        <f t="shared" si="7"/>
        <v>67</v>
      </c>
    </row>
    <row r="420" spans="3:4" x14ac:dyDescent="0.25">
      <c r="C420" s="159">
        <v>1.6759259259259199E-3</v>
      </c>
      <c r="D420">
        <f t="shared" si="7"/>
        <v>66</v>
      </c>
    </row>
    <row r="421" spans="3:4" x14ac:dyDescent="0.25">
      <c r="C421" s="159">
        <v>1.6770833333333299E-3</v>
      </c>
      <c r="D421">
        <f t="shared" si="7"/>
        <v>66</v>
      </c>
    </row>
    <row r="422" spans="3:4" x14ac:dyDescent="0.25">
      <c r="C422" s="159">
        <v>1.6782407407407399E-3</v>
      </c>
      <c r="D422">
        <f t="shared" si="7"/>
        <v>66</v>
      </c>
    </row>
    <row r="423" spans="3:4" x14ac:dyDescent="0.25">
      <c r="C423" s="159">
        <v>1.6793981481481499E-3</v>
      </c>
      <c r="D423">
        <f t="shared" si="7"/>
        <v>66</v>
      </c>
    </row>
    <row r="424" spans="3:4" x14ac:dyDescent="0.25">
      <c r="C424" s="159">
        <v>1.6805555555555499E-3</v>
      </c>
      <c r="D424">
        <f t="shared" si="7"/>
        <v>66</v>
      </c>
    </row>
    <row r="425" spans="3:4" x14ac:dyDescent="0.25">
      <c r="C425" s="159">
        <v>1.6817129629629599E-3</v>
      </c>
      <c r="D425">
        <f t="shared" si="7"/>
        <v>65</v>
      </c>
    </row>
    <row r="426" spans="3:4" x14ac:dyDescent="0.25">
      <c r="C426" s="159">
        <v>1.6828703703703699E-3</v>
      </c>
      <c r="D426">
        <f t="shared" si="7"/>
        <v>65</v>
      </c>
    </row>
    <row r="427" spans="3:4" x14ac:dyDescent="0.25">
      <c r="C427" s="159">
        <v>1.68402777777777E-3</v>
      </c>
      <c r="D427">
        <f t="shared" si="7"/>
        <v>65</v>
      </c>
    </row>
    <row r="428" spans="3:4" x14ac:dyDescent="0.25">
      <c r="C428" s="159">
        <v>1.68518518518518E-3</v>
      </c>
      <c r="D428">
        <f t="shared" si="7"/>
        <v>65</v>
      </c>
    </row>
    <row r="429" spans="3:4" x14ac:dyDescent="0.25">
      <c r="C429" s="159">
        <v>1.68634259259259E-3</v>
      </c>
      <c r="D429">
        <f t="shared" si="7"/>
        <v>65</v>
      </c>
    </row>
    <row r="430" spans="3:4" x14ac:dyDescent="0.25">
      <c r="C430" s="159">
        <v>1.6875E-3</v>
      </c>
      <c r="D430">
        <f t="shared" si="7"/>
        <v>64</v>
      </c>
    </row>
    <row r="431" spans="3:4" x14ac:dyDescent="0.25">
      <c r="C431" s="159">
        <v>1.6886574074074E-3</v>
      </c>
      <c r="D431">
        <f t="shared" si="7"/>
        <v>64</v>
      </c>
    </row>
    <row r="432" spans="3:4" x14ac:dyDescent="0.25">
      <c r="C432" s="159">
        <v>1.68981481481481E-3</v>
      </c>
      <c r="D432">
        <f t="shared" si="7"/>
        <v>64</v>
      </c>
    </row>
    <row r="433" spans="3:4" x14ac:dyDescent="0.25">
      <c r="C433" s="159">
        <v>1.69097222222222E-3</v>
      </c>
      <c r="D433">
        <f t="shared" si="7"/>
        <v>64</v>
      </c>
    </row>
    <row r="434" spans="3:4" x14ac:dyDescent="0.25">
      <c r="C434" s="159">
        <v>1.69212962962963E-3</v>
      </c>
      <c r="D434">
        <f t="shared" si="7"/>
        <v>64</v>
      </c>
    </row>
    <row r="435" spans="3:4" x14ac:dyDescent="0.25">
      <c r="C435" s="159">
        <v>1.69328703703703E-3</v>
      </c>
      <c r="D435">
        <f t="shared" si="7"/>
        <v>63</v>
      </c>
    </row>
    <row r="436" spans="3:4" x14ac:dyDescent="0.25">
      <c r="C436" s="159">
        <v>1.69444444444444E-3</v>
      </c>
      <c r="D436">
        <f t="shared" si="7"/>
        <v>63</v>
      </c>
    </row>
    <row r="437" spans="3:4" x14ac:dyDescent="0.25">
      <c r="C437" s="159">
        <v>1.69560185185185E-3</v>
      </c>
      <c r="D437">
        <f t="shared" si="7"/>
        <v>63</v>
      </c>
    </row>
    <row r="438" spans="3:4" x14ac:dyDescent="0.25">
      <c r="C438" s="159">
        <v>1.6967592592592601E-3</v>
      </c>
      <c r="D438">
        <f t="shared" si="7"/>
        <v>63</v>
      </c>
    </row>
    <row r="439" spans="3:4" x14ac:dyDescent="0.25">
      <c r="C439" s="159">
        <v>1.6979166666666601E-3</v>
      </c>
      <c r="D439">
        <f t="shared" si="7"/>
        <v>63</v>
      </c>
    </row>
    <row r="440" spans="3:4" x14ac:dyDescent="0.25">
      <c r="C440" s="159">
        <v>1.6990740740740701E-3</v>
      </c>
      <c r="D440">
        <f t="shared" si="7"/>
        <v>62</v>
      </c>
    </row>
    <row r="441" spans="3:4" x14ac:dyDescent="0.25">
      <c r="C441" s="159">
        <v>1.7002314814814801E-3</v>
      </c>
      <c r="D441">
        <f t="shared" si="7"/>
        <v>62</v>
      </c>
    </row>
    <row r="442" spans="3:4" x14ac:dyDescent="0.25">
      <c r="C442" s="159">
        <v>1.7013888888888901E-3</v>
      </c>
      <c r="D442">
        <f t="shared" si="7"/>
        <v>62</v>
      </c>
    </row>
    <row r="443" spans="3:4" x14ac:dyDescent="0.25">
      <c r="C443" s="159">
        <v>1.7025462962962899E-3</v>
      </c>
      <c r="D443">
        <f t="shared" si="7"/>
        <v>62</v>
      </c>
    </row>
    <row r="444" spans="3:4" x14ac:dyDescent="0.25">
      <c r="C444" s="159">
        <v>1.7037037037036999E-3</v>
      </c>
      <c r="D444">
        <f t="shared" si="7"/>
        <v>62</v>
      </c>
    </row>
    <row r="445" spans="3:4" x14ac:dyDescent="0.25">
      <c r="C445" s="159">
        <v>1.7048611111111099E-3</v>
      </c>
      <c r="D445">
        <f t="shared" si="7"/>
        <v>61</v>
      </c>
    </row>
    <row r="446" spans="3:4" x14ac:dyDescent="0.25">
      <c r="C446" s="159">
        <v>1.7060185185185199E-3</v>
      </c>
      <c r="D446">
        <f t="shared" si="7"/>
        <v>61</v>
      </c>
    </row>
    <row r="447" spans="3:4" x14ac:dyDescent="0.25">
      <c r="C447" s="159">
        <v>1.7071759259259199E-3</v>
      </c>
      <c r="D447">
        <f t="shared" si="7"/>
        <v>61</v>
      </c>
    </row>
    <row r="448" spans="3:4" x14ac:dyDescent="0.25">
      <c r="C448" s="159">
        <v>1.7083333333333299E-3</v>
      </c>
      <c r="D448">
        <f t="shared" si="7"/>
        <v>61</v>
      </c>
    </row>
    <row r="449" spans="3:4" x14ac:dyDescent="0.25">
      <c r="C449" s="159">
        <v>1.7094907407407399E-3</v>
      </c>
      <c r="D449">
        <f t="shared" si="7"/>
        <v>61</v>
      </c>
    </row>
    <row r="450" spans="3:4" x14ac:dyDescent="0.25">
      <c r="C450" s="159">
        <v>1.71064814814814E-3</v>
      </c>
      <c r="D450">
        <f t="shared" si="7"/>
        <v>60</v>
      </c>
    </row>
    <row r="451" spans="3:4" x14ac:dyDescent="0.25">
      <c r="C451" s="159">
        <v>1.71180555555555E-3</v>
      </c>
      <c r="D451">
        <f t="shared" ref="D451:D514" si="8">VLOOKUP(C451,$A$2:$B$151,2)</f>
        <v>60</v>
      </c>
    </row>
    <row r="452" spans="3:4" x14ac:dyDescent="0.25">
      <c r="C452" s="159">
        <v>1.71296296296296E-3</v>
      </c>
      <c r="D452">
        <f t="shared" si="8"/>
        <v>60</v>
      </c>
    </row>
    <row r="453" spans="3:4" x14ac:dyDescent="0.25">
      <c r="C453" s="159">
        <v>1.71412037037037E-3</v>
      </c>
      <c r="D453">
        <f t="shared" si="8"/>
        <v>60</v>
      </c>
    </row>
    <row r="454" spans="3:4" x14ac:dyDescent="0.25">
      <c r="C454" s="159">
        <v>1.71527777777777E-3</v>
      </c>
      <c r="D454">
        <f t="shared" si="8"/>
        <v>60</v>
      </c>
    </row>
    <row r="455" spans="3:4" x14ac:dyDescent="0.25">
      <c r="C455" s="159">
        <v>1.71643518518518E-3</v>
      </c>
      <c r="D455">
        <f t="shared" si="8"/>
        <v>59</v>
      </c>
    </row>
    <row r="456" spans="3:4" x14ac:dyDescent="0.25">
      <c r="C456" s="159">
        <v>1.71759259259259E-3</v>
      </c>
      <c r="D456">
        <f t="shared" si="8"/>
        <v>59</v>
      </c>
    </row>
    <row r="457" spans="3:4" x14ac:dyDescent="0.25">
      <c r="C457" s="159">
        <v>1.71875E-3</v>
      </c>
      <c r="D457">
        <f t="shared" si="8"/>
        <v>59</v>
      </c>
    </row>
    <row r="458" spans="3:4" x14ac:dyDescent="0.25">
      <c r="C458" s="159">
        <v>1.7199074074074E-3</v>
      </c>
      <c r="D458">
        <f t="shared" si="8"/>
        <v>59</v>
      </c>
    </row>
    <row r="459" spans="3:4" x14ac:dyDescent="0.25">
      <c r="C459" s="159">
        <v>1.72106481481481E-3</v>
      </c>
      <c r="D459">
        <f t="shared" si="8"/>
        <v>59</v>
      </c>
    </row>
    <row r="460" spans="3:4" x14ac:dyDescent="0.25">
      <c r="C460" s="159">
        <v>1.72222222222222E-3</v>
      </c>
      <c r="D460">
        <f t="shared" si="8"/>
        <v>58</v>
      </c>
    </row>
    <row r="461" spans="3:4" x14ac:dyDescent="0.25">
      <c r="C461" s="159">
        <v>1.72337962962963E-3</v>
      </c>
      <c r="D461">
        <f t="shared" si="8"/>
        <v>58</v>
      </c>
    </row>
    <row r="462" spans="3:4" x14ac:dyDescent="0.25">
      <c r="C462" s="159">
        <v>1.7245370370370301E-3</v>
      </c>
      <c r="D462">
        <f t="shared" si="8"/>
        <v>58</v>
      </c>
    </row>
    <row r="463" spans="3:4" x14ac:dyDescent="0.25">
      <c r="C463" s="159">
        <v>1.7256944444444401E-3</v>
      </c>
      <c r="D463">
        <f t="shared" si="8"/>
        <v>58</v>
      </c>
    </row>
    <row r="464" spans="3:4" x14ac:dyDescent="0.25">
      <c r="C464" s="159">
        <v>1.7268518518518501E-3</v>
      </c>
      <c r="D464">
        <f t="shared" si="8"/>
        <v>58</v>
      </c>
    </row>
    <row r="465" spans="3:4" x14ac:dyDescent="0.25">
      <c r="C465" s="159">
        <v>1.7280092592592601E-3</v>
      </c>
      <c r="D465">
        <f t="shared" si="8"/>
        <v>57</v>
      </c>
    </row>
    <row r="466" spans="3:4" x14ac:dyDescent="0.25">
      <c r="C466" s="159">
        <v>1.7291666666666601E-3</v>
      </c>
      <c r="D466">
        <f t="shared" si="8"/>
        <v>57</v>
      </c>
    </row>
    <row r="467" spans="3:4" x14ac:dyDescent="0.25">
      <c r="C467" s="159">
        <v>1.7303240740740699E-3</v>
      </c>
      <c r="D467">
        <f t="shared" si="8"/>
        <v>57</v>
      </c>
    </row>
    <row r="468" spans="3:4" x14ac:dyDescent="0.25">
      <c r="C468" s="159">
        <v>1.7314814814814799E-3</v>
      </c>
      <c r="D468">
        <f t="shared" si="8"/>
        <v>57</v>
      </c>
    </row>
    <row r="469" spans="3:4" x14ac:dyDescent="0.25">
      <c r="C469" s="159">
        <v>1.7326388888888899E-3</v>
      </c>
      <c r="D469">
        <f t="shared" si="8"/>
        <v>57</v>
      </c>
    </row>
    <row r="470" spans="3:4" x14ac:dyDescent="0.25">
      <c r="C470" s="159">
        <v>1.7337962962962899E-3</v>
      </c>
      <c r="D470">
        <f t="shared" si="8"/>
        <v>56</v>
      </c>
    </row>
    <row r="471" spans="3:4" x14ac:dyDescent="0.25">
      <c r="C471" s="159">
        <v>1.7349537037036999E-3</v>
      </c>
      <c r="D471">
        <f t="shared" si="8"/>
        <v>56</v>
      </c>
    </row>
    <row r="472" spans="3:4" x14ac:dyDescent="0.25">
      <c r="C472" s="159">
        <v>1.7361111111111099E-3</v>
      </c>
      <c r="D472">
        <f t="shared" si="8"/>
        <v>56</v>
      </c>
    </row>
    <row r="473" spans="3:4" x14ac:dyDescent="0.25">
      <c r="C473" s="159">
        <v>1.7372685185185199E-3</v>
      </c>
      <c r="D473">
        <f t="shared" si="8"/>
        <v>56</v>
      </c>
    </row>
    <row r="474" spans="3:4" x14ac:dyDescent="0.25">
      <c r="C474" s="159">
        <v>1.73842592592592E-3</v>
      </c>
      <c r="D474">
        <f t="shared" si="8"/>
        <v>56</v>
      </c>
    </row>
    <row r="475" spans="3:4" x14ac:dyDescent="0.25">
      <c r="C475" s="159">
        <v>1.73958333333333E-3</v>
      </c>
      <c r="D475">
        <f t="shared" si="8"/>
        <v>55</v>
      </c>
    </row>
    <row r="476" spans="3:4" x14ac:dyDescent="0.25">
      <c r="C476" s="159">
        <v>1.74074074074074E-3</v>
      </c>
      <c r="D476">
        <f t="shared" si="8"/>
        <v>55</v>
      </c>
    </row>
    <row r="477" spans="3:4" x14ac:dyDescent="0.25">
      <c r="C477" s="159">
        <v>1.74189814814814E-3</v>
      </c>
      <c r="D477">
        <f t="shared" si="8"/>
        <v>55</v>
      </c>
    </row>
    <row r="478" spans="3:4" x14ac:dyDescent="0.25">
      <c r="C478" s="159">
        <v>1.74305555555555E-3</v>
      </c>
      <c r="D478">
        <f t="shared" si="8"/>
        <v>55</v>
      </c>
    </row>
    <row r="479" spans="3:4" x14ac:dyDescent="0.25">
      <c r="C479" s="159">
        <v>1.74421296296296E-3</v>
      </c>
      <c r="D479">
        <f t="shared" si="8"/>
        <v>55</v>
      </c>
    </row>
    <row r="480" spans="3:4" x14ac:dyDescent="0.25">
      <c r="C480" s="159">
        <v>1.74537037037037E-3</v>
      </c>
      <c r="D480">
        <f t="shared" si="8"/>
        <v>54</v>
      </c>
    </row>
    <row r="481" spans="3:4" x14ac:dyDescent="0.25">
      <c r="C481" s="159">
        <v>1.74652777777777E-3</v>
      </c>
      <c r="D481">
        <f t="shared" si="8"/>
        <v>54</v>
      </c>
    </row>
    <row r="482" spans="3:4" x14ac:dyDescent="0.25">
      <c r="C482" s="159">
        <v>1.74768518518518E-3</v>
      </c>
      <c r="D482">
        <f t="shared" si="8"/>
        <v>54</v>
      </c>
    </row>
    <row r="483" spans="3:4" x14ac:dyDescent="0.25">
      <c r="C483" s="159">
        <v>1.74884259259259E-3</v>
      </c>
      <c r="D483">
        <f t="shared" si="8"/>
        <v>54</v>
      </c>
    </row>
    <row r="484" spans="3:4" x14ac:dyDescent="0.25">
      <c r="C484" s="159">
        <v>1.75E-3</v>
      </c>
      <c r="D484">
        <f t="shared" si="8"/>
        <v>54</v>
      </c>
    </row>
    <row r="485" spans="3:4" x14ac:dyDescent="0.25">
      <c r="C485" s="159">
        <v>1.7511574074074001E-3</v>
      </c>
      <c r="D485">
        <f t="shared" si="8"/>
        <v>53</v>
      </c>
    </row>
    <row r="486" spans="3:4" x14ac:dyDescent="0.25">
      <c r="C486" s="159">
        <v>1.7523148148148101E-3</v>
      </c>
      <c r="D486">
        <f t="shared" si="8"/>
        <v>53</v>
      </c>
    </row>
    <row r="487" spans="3:4" x14ac:dyDescent="0.25">
      <c r="C487" s="159">
        <v>1.7534722222222201E-3</v>
      </c>
      <c r="D487">
        <f t="shared" si="8"/>
        <v>53</v>
      </c>
    </row>
    <row r="488" spans="3:4" x14ac:dyDescent="0.25">
      <c r="C488" s="159">
        <v>1.7546296296296301E-3</v>
      </c>
      <c r="D488">
        <f t="shared" si="8"/>
        <v>53</v>
      </c>
    </row>
    <row r="489" spans="3:4" x14ac:dyDescent="0.25">
      <c r="C489" s="159">
        <v>1.7557870370370301E-3</v>
      </c>
      <c r="D489">
        <f t="shared" si="8"/>
        <v>53</v>
      </c>
    </row>
    <row r="490" spans="3:4" x14ac:dyDescent="0.25">
      <c r="C490" s="159">
        <v>1.7569444444444401E-3</v>
      </c>
      <c r="D490">
        <f t="shared" si="8"/>
        <v>52</v>
      </c>
    </row>
    <row r="491" spans="3:4" x14ac:dyDescent="0.25">
      <c r="C491" s="159">
        <v>1.7581018518518501E-3</v>
      </c>
      <c r="D491">
        <f t="shared" si="8"/>
        <v>52</v>
      </c>
    </row>
    <row r="492" spans="3:4" x14ac:dyDescent="0.25">
      <c r="C492" s="159">
        <v>1.7592592592592601E-3</v>
      </c>
      <c r="D492">
        <f t="shared" si="8"/>
        <v>52</v>
      </c>
    </row>
    <row r="493" spans="3:4" x14ac:dyDescent="0.25">
      <c r="C493" s="159">
        <v>1.7604166666666599E-3</v>
      </c>
      <c r="D493">
        <f t="shared" si="8"/>
        <v>52</v>
      </c>
    </row>
    <row r="494" spans="3:4" x14ac:dyDescent="0.25">
      <c r="C494" s="159">
        <v>1.7615740740740699E-3</v>
      </c>
      <c r="D494">
        <f t="shared" si="8"/>
        <v>52</v>
      </c>
    </row>
    <row r="495" spans="3:4" x14ac:dyDescent="0.25">
      <c r="C495" s="159">
        <v>1.7627314814814799E-3</v>
      </c>
      <c r="D495">
        <f t="shared" si="8"/>
        <v>51</v>
      </c>
    </row>
    <row r="496" spans="3:4" x14ac:dyDescent="0.25">
      <c r="C496" s="159">
        <v>1.7638888888888899E-3</v>
      </c>
      <c r="D496">
        <f t="shared" si="8"/>
        <v>51</v>
      </c>
    </row>
    <row r="497" spans="3:4" x14ac:dyDescent="0.25">
      <c r="C497" s="159">
        <v>1.76504629629629E-3</v>
      </c>
      <c r="D497">
        <f t="shared" si="8"/>
        <v>51</v>
      </c>
    </row>
    <row r="498" spans="3:4" x14ac:dyDescent="0.25">
      <c r="C498" s="159">
        <v>1.7662037037037E-3</v>
      </c>
      <c r="D498">
        <f t="shared" si="8"/>
        <v>51</v>
      </c>
    </row>
    <row r="499" spans="3:4" x14ac:dyDescent="0.25">
      <c r="C499" s="159">
        <v>1.76736111111111E-3</v>
      </c>
      <c r="D499">
        <f t="shared" si="8"/>
        <v>51</v>
      </c>
    </row>
    <row r="500" spans="3:4" x14ac:dyDescent="0.25">
      <c r="C500" s="159">
        <v>1.76851851851851E-3</v>
      </c>
      <c r="D500">
        <f t="shared" si="8"/>
        <v>50</v>
      </c>
    </row>
    <row r="501" spans="3:4" x14ac:dyDescent="0.25">
      <c r="C501" s="159">
        <v>1.76967592592592E-3</v>
      </c>
      <c r="D501">
        <f t="shared" si="8"/>
        <v>50</v>
      </c>
    </row>
    <row r="502" spans="3:4" x14ac:dyDescent="0.25">
      <c r="C502" s="159">
        <v>1.77083333333333E-3</v>
      </c>
      <c r="D502">
        <f t="shared" si="8"/>
        <v>50</v>
      </c>
    </row>
    <row r="503" spans="3:4" x14ac:dyDescent="0.25">
      <c r="C503" s="159">
        <v>1.77199074074074E-3</v>
      </c>
      <c r="D503">
        <f t="shared" si="8"/>
        <v>50</v>
      </c>
    </row>
    <row r="504" spans="3:4" x14ac:dyDescent="0.25">
      <c r="C504" s="159">
        <v>1.77314814814814E-3</v>
      </c>
      <c r="D504">
        <f t="shared" si="8"/>
        <v>50</v>
      </c>
    </row>
    <row r="505" spans="3:4" x14ac:dyDescent="0.25">
      <c r="C505" s="159">
        <v>1.77430555555555E-3</v>
      </c>
      <c r="D505">
        <f t="shared" si="8"/>
        <v>49</v>
      </c>
    </row>
    <row r="506" spans="3:4" x14ac:dyDescent="0.25">
      <c r="C506" s="159">
        <v>1.77546296296296E-3</v>
      </c>
      <c r="D506">
        <f t="shared" si="8"/>
        <v>49</v>
      </c>
    </row>
    <row r="507" spans="3:4" x14ac:dyDescent="0.25">
      <c r="C507" s="159">
        <v>1.77662037037037E-3</v>
      </c>
      <c r="D507">
        <f t="shared" si="8"/>
        <v>49</v>
      </c>
    </row>
    <row r="508" spans="3:4" x14ac:dyDescent="0.25">
      <c r="C508" s="159">
        <v>1.7777777777777701E-3</v>
      </c>
      <c r="D508">
        <f t="shared" si="8"/>
        <v>49</v>
      </c>
    </row>
    <row r="509" spans="3:4" x14ac:dyDescent="0.25">
      <c r="C509" s="159">
        <v>1.7789351851851801E-3</v>
      </c>
      <c r="D509">
        <f t="shared" si="8"/>
        <v>49</v>
      </c>
    </row>
    <row r="510" spans="3:4" x14ac:dyDescent="0.25">
      <c r="C510" s="159">
        <v>1.7800925925925901E-3</v>
      </c>
      <c r="D510">
        <f t="shared" si="8"/>
        <v>48</v>
      </c>
    </row>
    <row r="511" spans="3:4" x14ac:dyDescent="0.25">
      <c r="C511" s="159">
        <v>1.7812500000000001E-3</v>
      </c>
      <c r="D511">
        <f t="shared" si="8"/>
        <v>48</v>
      </c>
    </row>
    <row r="512" spans="3:4" x14ac:dyDescent="0.25">
      <c r="C512" s="159">
        <v>1.7824074074074001E-3</v>
      </c>
      <c r="D512">
        <f t="shared" si="8"/>
        <v>48</v>
      </c>
    </row>
    <row r="513" spans="3:4" x14ac:dyDescent="0.25">
      <c r="C513" s="159">
        <v>1.7835648148148101E-3</v>
      </c>
      <c r="D513">
        <f t="shared" si="8"/>
        <v>48</v>
      </c>
    </row>
    <row r="514" spans="3:4" x14ac:dyDescent="0.25">
      <c r="C514" s="159">
        <v>1.7847222222222201E-3</v>
      </c>
      <c r="D514">
        <f t="shared" si="8"/>
        <v>48</v>
      </c>
    </row>
    <row r="515" spans="3:4" x14ac:dyDescent="0.25">
      <c r="C515" s="159">
        <v>1.7858796296296301E-3</v>
      </c>
      <c r="D515">
        <f t="shared" ref="D515:D578" si="9">VLOOKUP(C515,$A$2:$B$151,2)</f>
        <v>47</v>
      </c>
    </row>
    <row r="516" spans="3:4" x14ac:dyDescent="0.25">
      <c r="C516" s="159">
        <v>1.7870370370370299E-3</v>
      </c>
      <c r="D516">
        <f t="shared" si="9"/>
        <v>47</v>
      </c>
    </row>
    <row r="517" spans="3:4" x14ac:dyDescent="0.25">
      <c r="C517" s="159">
        <v>1.7881944444444399E-3</v>
      </c>
      <c r="D517">
        <f t="shared" si="9"/>
        <v>47</v>
      </c>
    </row>
    <row r="518" spans="3:4" x14ac:dyDescent="0.25">
      <c r="C518" s="159">
        <v>1.7893518518518499E-3</v>
      </c>
      <c r="D518">
        <f t="shared" si="9"/>
        <v>47</v>
      </c>
    </row>
    <row r="519" spans="3:4" x14ac:dyDescent="0.25">
      <c r="C519" s="159">
        <v>1.7905092592592599E-3</v>
      </c>
      <c r="D519">
        <f t="shared" si="9"/>
        <v>47</v>
      </c>
    </row>
    <row r="520" spans="3:4" x14ac:dyDescent="0.25">
      <c r="C520" s="159">
        <v>1.7916666666666599E-3</v>
      </c>
      <c r="D520">
        <f t="shared" si="9"/>
        <v>46</v>
      </c>
    </row>
    <row r="521" spans="3:4" x14ac:dyDescent="0.25">
      <c r="C521" s="159">
        <v>1.7928240740740699E-3</v>
      </c>
      <c r="D521">
        <f t="shared" si="9"/>
        <v>46</v>
      </c>
    </row>
    <row r="522" spans="3:4" x14ac:dyDescent="0.25">
      <c r="C522" s="159">
        <v>1.79398148148148E-3</v>
      </c>
      <c r="D522">
        <f t="shared" si="9"/>
        <v>46</v>
      </c>
    </row>
    <row r="523" spans="3:4" x14ac:dyDescent="0.25">
      <c r="C523" s="159">
        <v>1.79513888888889E-3</v>
      </c>
      <c r="D523">
        <f t="shared" si="9"/>
        <v>46</v>
      </c>
    </row>
    <row r="524" spans="3:4" x14ac:dyDescent="0.25">
      <c r="C524" s="159">
        <v>1.79629629629629E-3</v>
      </c>
      <c r="D524">
        <f t="shared" si="9"/>
        <v>46</v>
      </c>
    </row>
    <row r="525" spans="3:4" x14ac:dyDescent="0.25">
      <c r="C525" s="159">
        <v>1.7974537037037E-3</v>
      </c>
      <c r="D525">
        <f t="shared" si="9"/>
        <v>45</v>
      </c>
    </row>
    <row r="526" spans="3:4" x14ac:dyDescent="0.25">
      <c r="C526" s="159">
        <v>1.79861111111111E-3</v>
      </c>
      <c r="D526">
        <f t="shared" si="9"/>
        <v>45</v>
      </c>
    </row>
    <row r="527" spans="3:4" x14ac:dyDescent="0.25">
      <c r="C527" s="159">
        <v>1.79976851851851E-3</v>
      </c>
      <c r="D527">
        <f t="shared" si="9"/>
        <v>45</v>
      </c>
    </row>
    <row r="528" spans="3:4" x14ac:dyDescent="0.25">
      <c r="C528" s="159">
        <v>1.80092592592592E-3</v>
      </c>
      <c r="D528">
        <f t="shared" si="9"/>
        <v>45</v>
      </c>
    </row>
    <row r="529" spans="3:4" x14ac:dyDescent="0.25">
      <c r="C529" s="159">
        <v>1.80208333333333E-3</v>
      </c>
      <c r="D529">
        <f t="shared" si="9"/>
        <v>45</v>
      </c>
    </row>
    <row r="530" spans="3:4" x14ac:dyDescent="0.25">
      <c r="C530" s="159">
        <v>1.80324074074074E-3</v>
      </c>
      <c r="D530">
        <f t="shared" si="9"/>
        <v>44</v>
      </c>
    </row>
    <row r="531" spans="3:4" x14ac:dyDescent="0.25">
      <c r="C531" s="159">
        <v>1.80439814814814E-3</v>
      </c>
      <c r="D531">
        <f t="shared" si="9"/>
        <v>44</v>
      </c>
    </row>
    <row r="532" spans="3:4" x14ac:dyDescent="0.25">
      <c r="C532" s="159">
        <v>1.8055555555555501E-3</v>
      </c>
      <c r="D532">
        <f t="shared" si="9"/>
        <v>44</v>
      </c>
    </row>
    <row r="533" spans="3:4" x14ac:dyDescent="0.25">
      <c r="C533" s="159">
        <v>1.8067129629629601E-3</v>
      </c>
      <c r="D533">
        <f t="shared" si="9"/>
        <v>44</v>
      </c>
    </row>
    <row r="534" spans="3:4" x14ac:dyDescent="0.25">
      <c r="C534" s="159">
        <v>1.8078703703703701E-3</v>
      </c>
      <c r="D534">
        <f t="shared" si="9"/>
        <v>44</v>
      </c>
    </row>
    <row r="535" spans="3:4" x14ac:dyDescent="0.25">
      <c r="C535" s="159">
        <v>1.8090277777777701E-3</v>
      </c>
      <c r="D535">
        <f t="shared" si="9"/>
        <v>43</v>
      </c>
    </row>
    <row r="536" spans="3:4" x14ac:dyDescent="0.25">
      <c r="C536" s="159">
        <v>1.8101851851851801E-3</v>
      </c>
      <c r="D536">
        <f t="shared" si="9"/>
        <v>43</v>
      </c>
    </row>
    <row r="537" spans="3:4" x14ac:dyDescent="0.25">
      <c r="C537" s="159">
        <v>1.8113425925925901E-3</v>
      </c>
      <c r="D537">
        <f t="shared" si="9"/>
        <v>43</v>
      </c>
    </row>
    <row r="538" spans="3:4" x14ac:dyDescent="0.25">
      <c r="C538" s="159">
        <v>1.8125000000000001E-3</v>
      </c>
      <c r="D538">
        <f t="shared" si="9"/>
        <v>43</v>
      </c>
    </row>
    <row r="539" spans="3:4" x14ac:dyDescent="0.25">
      <c r="C539" s="159">
        <v>1.8136574074073999E-3</v>
      </c>
      <c r="D539">
        <f t="shared" si="9"/>
        <v>43</v>
      </c>
    </row>
    <row r="540" spans="3:4" x14ac:dyDescent="0.25">
      <c r="C540" s="159">
        <v>1.8148148148148099E-3</v>
      </c>
      <c r="D540">
        <f t="shared" si="9"/>
        <v>42</v>
      </c>
    </row>
    <row r="541" spans="3:4" x14ac:dyDescent="0.25">
      <c r="C541" s="159">
        <v>1.8159722222222199E-3</v>
      </c>
      <c r="D541">
        <f t="shared" si="9"/>
        <v>42</v>
      </c>
    </row>
    <row r="542" spans="3:4" x14ac:dyDescent="0.25">
      <c r="C542" s="159">
        <v>1.8171296296296299E-3</v>
      </c>
      <c r="D542">
        <f t="shared" si="9"/>
        <v>42</v>
      </c>
    </row>
    <row r="543" spans="3:4" x14ac:dyDescent="0.25">
      <c r="C543" s="159">
        <v>1.8182870370370299E-3</v>
      </c>
      <c r="D543">
        <f t="shared" si="9"/>
        <v>42</v>
      </c>
    </row>
    <row r="544" spans="3:4" x14ac:dyDescent="0.25">
      <c r="C544" s="159">
        <v>1.8194444444444399E-3</v>
      </c>
      <c r="D544">
        <f t="shared" si="9"/>
        <v>42</v>
      </c>
    </row>
    <row r="545" spans="3:4" x14ac:dyDescent="0.25">
      <c r="C545" s="159">
        <v>1.8206018518518499E-3</v>
      </c>
      <c r="D545">
        <f t="shared" si="9"/>
        <v>41</v>
      </c>
    </row>
    <row r="546" spans="3:4" x14ac:dyDescent="0.25">
      <c r="C546" s="159">
        <v>1.8217592592592599E-3</v>
      </c>
      <c r="D546">
        <f t="shared" si="9"/>
        <v>41</v>
      </c>
    </row>
    <row r="547" spans="3:4" x14ac:dyDescent="0.25">
      <c r="C547" s="159">
        <v>1.82291666666666E-3</v>
      </c>
      <c r="D547">
        <f t="shared" si="9"/>
        <v>41</v>
      </c>
    </row>
    <row r="548" spans="3:4" x14ac:dyDescent="0.25">
      <c r="C548" s="159">
        <v>1.82407407407407E-3</v>
      </c>
      <c r="D548">
        <f t="shared" si="9"/>
        <v>41</v>
      </c>
    </row>
    <row r="549" spans="3:4" x14ac:dyDescent="0.25">
      <c r="C549" s="159">
        <v>1.82523148148148E-3</v>
      </c>
      <c r="D549">
        <f t="shared" si="9"/>
        <v>41</v>
      </c>
    </row>
    <row r="550" spans="3:4" x14ac:dyDescent="0.25">
      <c r="C550" s="159">
        <v>1.82638888888888E-3</v>
      </c>
      <c r="D550">
        <f t="shared" si="9"/>
        <v>40</v>
      </c>
    </row>
    <row r="551" spans="3:4" x14ac:dyDescent="0.25">
      <c r="C551" s="159">
        <v>1.82754629629629E-3</v>
      </c>
      <c r="D551">
        <f t="shared" si="9"/>
        <v>40</v>
      </c>
    </row>
    <row r="552" spans="3:4" x14ac:dyDescent="0.25">
      <c r="C552" s="159">
        <v>1.8287037037037E-3</v>
      </c>
      <c r="D552">
        <f t="shared" si="9"/>
        <v>40</v>
      </c>
    </row>
    <row r="553" spans="3:4" x14ac:dyDescent="0.25">
      <c r="C553" s="159">
        <v>1.82986111111111E-3</v>
      </c>
      <c r="D553">
        <f t="shared" si="9"/>
        <v>40</v>
      </c>
    </row>
    <row r="554" spans="3:4" x14ac:dyDescent="0.25">
      <c r="C554" s="159">
        <v>1.83101851851851E-3</v>
      </c>
      <c r="D554">
        <f t="shared" si="9"/>
        <v>40</v>
      </c>
    </row>
    <row r="555" spans="3:4" x14ac:dyDescent="0.25">
      <c r="C555" s="159">
        <v>1.83217592592592E-3</v>
      </c>
      <c r="D555">
        <f t="shared" si="9"/>
        <v>39</v>
      </c>
    </row>
    <row r="556" spans="3:4" x14ac:dyDescent="0.25">
      <c r="C556" s="159">
        <v>1.83333333333333E-3</v>
      </c>
      <c r="D556">
        <f t="shared" si="9"/>
        <v>39</v>
      </c>
    </row>
    <row r="557" spans="3:4" x14ac:dyDescent="0.25">
      <c r="C557" s="159">
        <v>1.83449074074074E-3</v>
      </c>
      <c r="D557">
        <f t="shared" si="9"/>
        <v>39</v>
      </c>
    </row>
    <row r="558" spans="3:4" x14ac:dyDescent="0.25">
      <c r="C558" s="159">
        <v>1.8356481481481401E-3</v>
      </c>
      <c r="D558">
        <f t="shared" si="9"/>
        <v>39</v>
      </c>
    </row>
    <row r="559" spans="3:4" x14ac:dyDescent="0.25">
      <c r="C559" s="159">
        <v>1.8368055555555501E-3</v>
      </c>
      <c r="D559">
        <f t="shared" si="9"/>
        <v>39</v>
      </c>
    </row>
    <row r="560" spans="3:4" x14ac:dyDescent="0.25">
      <c r="C560" s="159">
        <v>1.8379629629629601E-3</v>
      </c>
      <c r="D560">
        <f t="shared" si="9"/>
        <v>38</v>
      </c>
    </row>
    <row r="561" spans="3:4" x14ac:dyDescent="0.25">
      <c r="C561" s="159">
        <v>1.8391203703703701E-3</v>
      </c>
      <c r="D561">
        <f t="shared" si="9"/>
        <v>38</v>
      </c>
    </row>
    <row r="562" spans="3:4" x14ac:dyDescent="0.25">
      <c r="C562" s="159">
        <v>1.8402777777777699E-3</v>
      </c>
      <c r="D562">
        <f t="shared" si="9"/>
        <v>38</v>
      </c>
    </row>
    <row r="563" spans="3:4" x14ac:dyDescent="0.25">
      <c r="C563" s="159">
        <v>1.8414351851851799E-3</v>
      </c>
      <c r="D563">
        <f t="shared" si="9"/>
        <v>38</v>
      </c>
    </row>
    <row r="564" spans="3:4" x14ac:dyDescent="0.25">
      <c r="C564" s="159">
        <v>1.8425925925925899E-3</v>
      </c>
      <c r="D564">
        <f t="shared" si="9"/>
        <v>38</v>
      </c>
    </row>
    <row r="565" spans="3:4" x14ac:dyDescent="0.25">
      <c r="C565" s="159">
        <v>1.8437499999999999E-3</v>
      </c>
      <c r="D565">
        <f t="shared" si="9"/>
        <v>37</v>
      </c>
    </row>
    <row r="566" spans="3:4" x14ac:dyDescent="0.25">
      <c r="C566" s="159">
        <v>1.8449074074073999E-3</v>
      </c>
      <c r="D566">
        <f t="shared" si="9"/>
        <v>37</v>
      </c>
    </row>
    <row r="567" spans="3:4" x14ac:dyDescent="0.25">
      <c r="C567" s="159">
        <v>1.8460648148148099E-3</v>
      </c>
      <c r="D567">
        <f t="shared" si="9"/>
        <v>37</v>
      </c>
    </row>
    <row r="568" spans="3:4" x14ac:dyDescent="0.25">
      <c r="C568" s="159">
        <v>1.8472222222222199E-3</v>
      </c>
      <c r="D568">
        <f t="shared" si="9"/>
        <v>37</v>
      </c>
    </row>
    <row r="569" spans="3:4" x14ac:dyDescent="0.25">
      <c r="C569" s="159">
        <v>1.8483796296296299E-3</v>
      </c>
      <c r="D569">
        <f t="shared" si="9"/>
        <v>37</v>
      </c>
    </row>
    <row r="570" spans="3:4" x14ac:dyDescent="0.25">
      <c r="C570" s="159">
        <v>1.84953703703703E-3</v>
      </c>
      <c r="D570">
        <f t="shared" si="9"/>
        <v>36</v>
      </c>
    </row>
    <row r="571" spans="3:4" x14ac:dyDescent="0.25">
      <c r="C571" s="159">
        <v>1.85069444444444E-3</v>
      </c>
      <c r="D571">
        <f t="shared" si="9"/>
        <v>36</v>
      </c>
    </row>
    <row r="572" spans="3:4" x14ac:dyDescent="0.25">
      <c r="C572" s="159">
        <v>1.85185185185185E-3</v>
      </c>
      <c r="D572">
        <f t="shared" si="9"/>
        <v>36</v>
      </c>
    </row>
    <row r="573" spans="3:4" x14ac:dyDescent="0.25">
      <c r="C573" s="159">
        <v>1.85300925925926E-3</v>
      </c>
      <c r="D573">
        <f t="shared" si="9"/>
        <v>36</v>
      </c>
    </row>
    <row r="574" spans="3:4" x14ac:dyDescent="0.25">
      <c r="C574" s="159">
        <v>1.85416666666666E-3</v>
      </c>
      <c r="D574">
        <f t="shared" si="9"/>
        <v>36</v>
      </c>
    </row>
    <row r="575" spans="3:4" x14ac:dyDescent="0.25">
      <c r="C575" s="159">
        <v>1.85532407407407E-3</v>
      </c>
      <c r="D575">
        <f t="shared" si="9"/>
        <v>35</v>
      </c>
    </row>
    <row r="576" spans="3:4" x14ac:dyDescent="0.25">
      <c r="C576" s="159">
        <v>1.85648148148148E-3</v>
      </c>
      <c r="D576">
        <f t="shared" si="9"/>
        <v>35</v>
      </c>
    </row>
    <row r="577" spans="3:4" x14ac:dyDescent="0.25">
      <c r="C577" s="159">
        <v>1.85763888888888E-3</v>
      </c>
      <c r="D577">
        <f t="shared" si="9"/>
        <v>35</v>
      </c>
    </row>
    <row r="578" spans="3:4" x14ac:dyDescent="0.25">
      <c r="C578" s="159">
        <v>1.85879629629629E-3</v>
      </c>
      <c r="D578">
        <f t="shared" si="9"/>
        <v>35</v>
      </c>
    </row>
    <row r="579" spans="3:4" x14ac:dyDescent="0.25">
      <c r="C579" s="159">
        <v>1.8599537037037E-3</v>
      </c>
      <c r="D579">
        <f t="shared" ref="D579:D642" si="10">VLOOKUP(C579,$A$2:$B$151,2)</f>
        <v>35</v>
      </c>
    </row>
    <row r="580" spans="3:4" x14ac:dyDescent="0.25">
      <c r="C580" s="159">
        <v>1.86111111111111E-3</v>
      </c>
      <c r="D580">
        <f t="shared" si="10"/>
        <v>34</v>
      </c>
    </row>
    <row r="581" spans="3:4" x14ac:dyDescent="0.25">
      <c r="C581" s="159">
        <v>1.8622685185185101E-3</v>
      </c>
      <c r="D581">
        <f t="shared" si="10"/>
        <v>34</v>
      </c>
    </row>
    <row r="582" spans="3:4" x14ac:dyDescent="0.25">
      <c r="C582" s="159">
        <v>1.8634259259259201E-3</v>
      </c>
      <c r="D582">
        <f t="shared" si="10"/>
        <v>34</v>
      </c>
    </row>
    <row r="583" spans="3:4" x14ac:dyDescent="0.25">
      <c r="C583" s="159">
        <v>1.8645833333333301E-3</v>
      </c>
      <c r="D583">
        <f t="shared" si="10"/>
        <v>34</v>
      </c>
    </row>
    <row r="584" spans="3:4" x14ac:dyDescent="0.25">
      <c r="C584" s="159">
        <v>1.8657407407407401E-3</v>
      </c>
      <c r="D584">
        <f t="shared" si="10"/>
        <v>34</v>
      </c>
    </row>
    <row r="585" spans="3:4" x14ac:dyDescent="0.25">
      <c r="C585" s="159">
        <v>1.8668981481481401E-3</v>
      </c>
      <c r="D585">
        <f t="shared" si="10"/>
        <v>33</v>
      </c>
    </row>
    <row r="586" spans="3:4" x14ac:dyDescent="0.25">
      <c r="C586" s="159">
        <v>1.8680555555555501E-3</v>
      </c>
      <c r="D586">
        <f t="shared" si="10"/>
        <v>33</v>
      </c>
    </row>
    <row r="587" spans="3:4" x14ac:dyDescent="0.25">
      <c r="C587" s="159">
        <v>1.8692129629629599E-3</v>
      </c>
      <c r="D587">
        <f t="shared" si="10"/>
        <v>33</v>
      </c>
    </row>
    <row r="588" spans="3:4" x14ac:dyDescent="0.25">
      <c r="C588" s="159">
        <v>1.8703703703703699E-3</v>
      </c>
      <c r="D588">
        <f t="shared" si="10"/>
        <v>33</v>
      </c>
    </row>
    <row r="589" spans="3:4" x14ac:dyDescent="0.25">
      <c r="C589" s="159">
        <v>1.8715277777777699E-3</v>
      </c>
      <c r="D589">
        <f t="shared" si="10"/>
        <v>33</v>
      </c>
    </row>
    <row r="590" spans="3:4" x14ac:dyDescent="0.25">
      <c r="C590" s="159">
        <v>1.8726851851851799E-3</v>
      </c>
      <c r="D590">
        <f t="shared" si="10"/>
        <v>32</v>
      </c>
    </row>
    <row r="591" spans="3:4" x14ac:dyDescent="0.25">
      <c r="C591" s="159">
        <v>1.8738425925925899E-3</v>
      </c>
      <c r="D591">
        <f t="shared" si="10"/>
        <v>32</v>
      </c>
    </row>
    <row r="592" spans="3:4" x14ac:dyDescent="0.25">
      <c r="C592" s="159">
        <v>1.8749999999999999E-3</v>
      </c>
      <c r="D592">
        <f t="shared" si="10"/>
        <v>32</v>
      </c>
    </row>
    <row r="593" spans="3:4" x14ac:dyDescent="0.25">
      <c r="C593" s="159">
        <v>1.8761574074074E-3</v>
      </c>
      <c r="D593">
        <f t="shared" si="10"/>
        <v>32</v>
      </c>
    </row>
    <row r="594" spans="3:4" x14ac:dyDescent="0.25">
      <c r="C594" s="159">
        <v>1.87731481481481E-3</v>
      </c>
      <c r="D594">
        <f t="shared" si="10"/>
        <v>32</v>
      </c>
    </row>
    <row r="595" spans="3:4" x14ac:dyDescent="0.25">
      <c r="C595" s="159">
        <v>1.87847222222222E-3</v>
      </c>
      <c r="D595">
        <f t="shared" si="10"/>
        <v>31</v>
      </c>
    </row>
    <row r="596" spans="3:4" x14ac:dyDescent="0.25">
      <c r="C596" s="159">
        <v>1.87962962962963E-3</v>
      </c>
      <c r="D596">
        <f t="shared" si="10"/>
        <v>31</v>
      </c>
    </row>
    <row r="597" spans="3:4" x14ac:dyDescent="0.25">
      <c r="C597" s="159">
        <v>1.88078703703703E-3</v>
      </c>
      <c r="D597">
        <f t="shared" si="10"/>
        <v>31</v>
      </c>
    </row>
    <row r="598" spans="3:4" x14ac:dyDescent="0.25">
      <c r="C598" s="159">
        <v>1.88194444444444E-3</v>
      </c>
      <c r="D598">
        <f t="shared" si="10"/>
        <v>31</v>
      </c>
    </row>
    <row r="599" spans="3:4" x14ac:dyDescent="0.25">
      <c r="C599" s="159">
        <v>1.88310185185185E-3</v>
      </c>
      <c r="D599">
        <f t="shared" si="10"/>
        <v>31</v>
      </c>
    </row>
    <row r="600" spans="3:4" x14ac:dyDescent="0.25">
      <c r="C600" s="159">
        <v>1.88425925925925E-3</v>
      </c>
      <c r="D600">
        <f t="shared" si="10"/>
        <v>30</v>
      </c>
    </row>
    <row r="601" spans="3:4" x14ac:dyDescent="0.25">
      <c r="C601" s="159">
        <v>1.88541666666666E-3</v>
      </c>
      <c r="D601">
        <f t="shared" si="10"/>
        <v>30</v>
      </c>
    </row>
    <row r="602" spans="3:4" x14ac:dyDescent="0.25">
      <c r="C602" s="159">
        <v>1.88657407407407E-3</v>
      </c>
      <c r="D602">
        <f t="shared" si="10"/>
        <v>30</v>
      </c>
    </row>
    <row r="603" spans="3:4" x14ac:dyDescent="0.25">
      <c r="C603" s="159">
        <v>1.88773148148148E-3</v>
      </c>
      <c r="D603">
        <f t="shared" si="10"/>
        <v>30</v>
      </c>
    </row>
    <row r="604" spans="3:4" x14ac:dyDescent="0.25">
      <c r="C604" s="159">
        <v>1.8888888888888801E-3</v>
      </c>
      <c r="D604">
        <f t="shared" si="10"/>
        <v>30</v>
      </c>
    </row>
    <row r="605" spans="3:4" x14ac:dyDescent="0.25">
      <c r="C605" s="159">
        <v>1.8900462962962901E-3</v>
      </c>
      <c r="D605">
        <f t="shared" si="10"/>
        <v>29</v>
      </c>
    </row>
    <row r="606" spans="3:4" x14ac:dyDescent="0.25">
      <c r="C606" s="159">
        <v>1.8912037037037001E-3</v>
      </c>
      <c r="D606">
        <f t="shared" si="10"/>
        <v>29</v>
      </c>
    </row>
    <row r="607" spans="3:4" x14ac:dyDescent="0.25">
      <c r="C607" s="159">
        <v>1.8923611111111101E-3</v>
      </c>
      <c r="D607">
        <f t="shared" si="10"/>
        <v>29</v>
      </c>
    </row>
    <row r="608" spans="3:4" x14ac:dyDescent="0.25">
      <c r="C608" s="159">
        <v>1.8935185185185101E-3</v>
      </c>
      <c r="D608">
        <f t="shared" si="10"/>
        <v>29</v>
      </c>
    </row>
    <row r="609" spans="3:4" x14ac:dyDescent="0.25">
      <c r="C609" s="159">
        <v>1.8946759259259201E-3</v>
      </c>
      <c r="D609">
        <f t="shared" si="10"/>
        <v>29</v>
      </c>
    </row>
    <row r="610" spans="3:4" x14ac:dyDescent="0.25">
      <c r="C610" s="159">
        <v>1.8958333333333301E-3</v>
      </c>
      <c r="D610">
        <f t="shared" si="10"/>
        <v>28</v>
      </c>
    </row>
    <row r="611" spans="3:4" x14ac:dyDescent="0.25">
      <c r="C611" s="159">
        <v>1.8969907407407401E-3</v>
      </c>
      <c r="D611">
        <f t="shared" si="10"/>
        <v>28</v>
      </c>
    </row>
    <row r="612" spans="3:4" x14ac:dyDescent="0.25">
      <c r="C612" s="159">
        <v>1.8981481481481399E-3</v>
      </c>
      <c r="D612">
        <f t="shared" si="10"/>
        <v>28</v>
      </c>
    </row>
    <row r="613" spans="3:4" x14ac:dyDescent="0.25">
      <c r="C613" s="159">
        <v>1.8993055555555499E-3</v>
      </c>
      <c r="D613">
        <f t="shared" si="10"/>
        <v>28</v>
      </c>
    </row>
    <row r="614" spans="3:4" x14ac:dyDescent="0.25">
      <c r="C614" s="159">
        <v>1.9004629629629599E-3</v>
      </c>
      <c r="D614">
        <f t="shared" si="10"/>
        <v>28</v>
      </c>
    </row>
    <row r="615" spans="3:4" x14ac:dyDescent="0.25">
      <c r="C615" s="159">
        <v>1.9016203703703699E-3</v>
      </c>
      <c r="D615">
        <f t="shared" si="10"/>
        <v>28</v>
      </c>
    </row>
    <row r="616" spans="3:4" x14ac:dyDescent="0.25">
      <c r="C616" s="159">
        <v>1.90277777777777E-3</v>
      </c>
      <c r="D616">
        <f t="shared" si="10"/>
        <v>28</v>
      </c>
    </row>
    <row r="617" spans="3:4" x14ac:dyDescent="0.25">
      <c r="C617" s="159">
        <v>1.90393518518518E-3</v>
      </c>
      <c r="D617">
        <f t="shared" si="10"/>
        <v>27</v>
      </c>
    </row>
    <row r="618" spans="3:4" x14ac:dyDescent="0.25">
      <c r="C618" s="159">
        <v>1.90509259259259E-3</v>
      </c>
      <c r="D618">
        <f t="shared" si="10"/>
        <v>27</v>
      </c>
    </row>
    <row r="619" spans="3:4" x14ac:dyDescent="0.25">
      <c r="C619" s="159">
        <v>1.90625E-3</v>
      </c>
      <c r="D619">
        <f t="shared" si="10"/>
        <v>27</v>
      </c>
    </row>
    <row r="620" spans="3:4" x14ac:dyDescent="0.25">
      <c r="C620" s="159">
        <v>1.9074074074074E-3</v>
      </c>
      <c r="D620">
        <f t="shared" si="10"/>
        <v>27</v>
      </c>
    </row>
    <row r="621" spans="3:4" x14ac:dyDescent="0.25">
      <c r="C621" s="159">
        <v>1.90856481481481E-3</v>
      </c>
      <c r="D621">
        <f t="shared" si="10"/>
        <v>27</v>
      </c>
    </row>
    <row r="622" spans="3:4" x14ac:dyDescent="0.25">
      <c r="C622" s="159">
        <v>1.90972222222222E-3</v>
      </c>
      <c r="D622">
        <f t="shared" si="10"/>
        <v>27</v>
      </c>
    </row>
    <row r="623" spans="3:4" x14ac:dyDescent="0.25">
      <c r="C623" s="159">
        <v>1.91087962962963E-3</v>
      </c>
      <c r="D623">
        <f t="shared" si="10"/>
        <v>26</v>
      </c>
    </row>
    <row r="624" spans="3:4" x14ac:dyDescent="0.25">
      <c r="C624" s="159">
        <v>1.91203703703703E-3</v>
      </c>
      <c r="D624">
        <f t="shared" si="10"/>
        <v>26</v>
      </c>
    </row>
    <row r="625" spans="3:4" x14ac:dyDescent="0.25">
      <c r="C625" s="159">
        <v>1.91319444444444E-3</v>
      </c>
      <c r="D625">
        <f t="shared" si="10"/>
        <v>26</v>
      </c>
    </row>
    <row r="626" spans="3:4" x14ac:dyDescent="0.25">
      <c r="C626" s="159">
        <v>1.91435185185185E-3</v>
      </c>
      <c r="D626">
        <f t="shared" si="10"/>
        <v>26</v>
      </c>
    </row>
    <row r="627" spans="3:4" x14ac:dyDescent="0.25">
      <c r="C627" s="159">
        <v>1.9155092592592501E-3</v>
      </c>
      <c r="D627">
        <f t="shared" si="10"/>
        <v>26</v>
      </c>
    </row>
    <row r="628" spans="3:4" x14ac:dyDescent="0.25">
      <c r="C628" s="159">
        <v>1.9166666666666601E-3</v>
      </c>
      <c r="D628">
        <f t="shared" si="10"/>
        <v>26</v>
      </c>
    </row>
    <row r="629" spans="3:4" x14ac:dyDescent="0.25">
      <c r="C629" s="159">
        <v>1.9178240740740701E-3</v>
      </c>
      <c r="D629">
        <f t="shared" si="10"/>
        <v>25</v>
      </c>
    </row>
    <row r="630" spans="3:4" x14ac:dyDescent="0.25">
      <c r="C630" s="159">
        <v>1.9189814814814801E-3</v>
      </c>
      <c r="D630">
        <f t="shared" si="10"/>
        <v>25</v>
      </c>
    </row>
    <row r="631" spans="3:4" x14ac:dyDescent="0.25">
      <c r="C631" s="159">
        <v>1.9201388888888801E-3</v>
      </c>
      <c r="D631">
        <f t="shared" si="10"/>
        <v>25</v>
      </c>
    </row>
    <row r="632" spans="3:4" x14ac:dyDescent="0.25">
      <c r="C632" s="159">
        <v>1.9212962962962901E-3</v>
      </c>
      <c r="D632">
        <f t="shared" si="10"/>
        <v>25</v>
      </c>
    </row>
    <row r="633" spans="3:4" x14ac:dyDescent="0.25">
      <c r="C633" s="159">
        <v>1.9224537037037001E-3</v>
      </c>
      <c r="D633">
        <f t="shared" si="10"/>
        <v>25</v>
      </c>
    </row>
    <row r="634" spans="3:4" x14ac:dyDescent="0.25">
      <c r="C634" s="159">
        <v>1.9236111111111101E-3</v>
      </c>
      <c r="D634">
        <f t="shared" si="10"/>
        <v>25</v>
      </c>
    </row>
    <row r="635" spans="3:4" x14ac:dyDescent="0.25">
      <c r="C635" s="159">
        <v>1.9247685185185099E-3</v>
      </c>
      <c r="D635">
        <f t="shared" si="10"/>
        <v>24</v>
      </c>
    </row>
    <row r="636" spans="3:4" x14ac:dyDescent="0.25">
      <c r="C636" s="159">
        <v>1.9259259259259199E-3</v>
      </c>
      <c r="D636">
        <f t="shared" si="10"/>
        <v>24</v>
      </c>
    </row>
    <row r="637" spans="3:4" x14ac:dyDescent="0.25">
      <c r="C637" s="159">
        <v>1.9270833333333299E-3</v>
      </c>
      <c r="D637">
        <f t="shared" si="10"/>
        <v>24</v>
      </c>
    </row>
    <row r="638" spans="3:4" x14ac:dyDescent="0.25">
      <c r="C638" s="159">
        <v>1.9282407407407399E-3</v>
      </c>
      <c r="D638">
        <f t="shared" si="10"/>
        <v>24</v>
      </c>
    </row>
    <row r="639" spans="3:4" x14ac:dyDescent="0.25">
      <c r="C639" s="159">
        <v>1.9293981481481399E-3</v>
      </c>
      <c r="D639">
        <f t="shared" si="10"/>
        <v>24</v>
      </c>
    </row>
    <row r="640" spans="3:4" x14ac:dyDescent="0.25">
      <c r="C640" s="159">
        <v>1.9305555555555499E-3</v>
      </c>
      <c r="D640">
        <f t="shared" si="10"/>
        <v>24</v>
      </c>
    </row>
    <row r="641" spans="3:4" x14ac:dyDescent="0.25">
      <c r="C641" s="159">
        <v>1.9317129629629599E-3</v>
      </c>
      <c r="D641">
        <f t="shared" si="10"/>
        <v>23</v>
      </c>
    </row>
    <row r="642" spans="3:4" x14ac:dyDescent="0.25">
      <c r="C642" s="159">
        <v>1.93287037037037E-3</v>
      </c>
      <c r="D642">
        <f t="shared" si="10"/>
        <v>23</v>
      </c>
    </row>
    <row r="643" spans="3:4" x14ac:dyDescent="0.25">
      <c r="C643" s="159">
        <v>1.93402777777777E-3</v>
      </c>
      <c r="D643">
        <f t="shared" ref="D643:D706" si="11">VLOOKUP(C643,$A$2:$B$151,2)</f>
        <v>23</v>
      </c>
    </row>
    <row r="644" spans="3:4" x14ac:dyDescent="0.25">
      <c r="C644" s="159">
        <v>1.93518518518518E-3</v>
      </c>
      <c r="D644">
        <f t="shared" si="11"/>
        <v>23</v>
      </c>
    </row>
    <row r="645" spans="3:4" x14ac:dyDescent="0.25">
      <c r="C645" s="159">
        <v>1.93634259259259E-3</v>
      </c>
      <c r="D645">
        <f t="shared" si="11"/>
        <v>23</v>
      </c>
    </row>
    <row r="646" spans="3:4" x14ac:dyDescent="0.25">
      <c r="C646" s="159">
        <v>1.9375E-3</v>
      </c>
      <c r="D646">
        <f t="shared" si="11"/>
        <v>22</v>
      </c>
    </row>
    <row r="647" spans="3:4" x14ac:dyDescent="0.25">
      <c r="C647" s="159">
        <v>1.9386574074074E-3</v>
      </c>
      <c r="D647">
        <f t="shared" si="11"/>
        <v>22</v>
      </c>
    </row>
    <row r="648" spans="3:4" x14ac:dyDescent="0.25">
      <c r="C648" s="159">
        <v>1.93981481481481E-3</v>
      </c>
      <c r="D648">
        <f t="shared" si="11"/>
        <v>22</v>
      </c>
    </row>
    <row r="649" spans="3:4" x14ac:dyDescent="0.25">
      <c r="C649" s="159">
        <v>1.94097222222222E-3</v>
      </c>
      <c r="D649">
        <f t="shared" si="11"/>
        <v>22</v>
      </c>
    </row>
    <row r="650" spans="3:4" x14ac:dyDescent="0.25">
      <c r="C650" s="159">
        <v>1.94212962962962E-3</v>
      </c>
      <c r="D650">
        <f t="shared" si="11"/>
        <v>22</v>
      </c>
    </row>
    <row r="651" spans="3:4" x14ac:dyDescent="0.25">
      <c r="C651" s="159">
        <v>1.94328703703703E-3</v>
      </c>
      <c r="D651">
        <f t="shared" si="11"/>
        <v>22</v>
      </c>
    </row>
    <row r="652" spans="3:4" x14ac:dyDescent="0.25">
      <c r="C652" s="159">
        <v>1.9444444444444401E-3</v>
      </c>
      <c r="D652">
        <f t="shared" si="11"/>
        <v>21</v>
      </c>
    </row>
    <row r="653" spans="3:4" x14ac:dyDescent="0.25">
      <c r="C653" s="159">
        <v>1.9456018518518501E-3</v>
      </c>
      <c r="D653">
        <f t="shared" si="11"/>
        <v>21</v>
      </c>
    </row>
    <row r="654" spans="3:4" x14ac:dyDescent="0.25">
      <c r="C654" s="159">
        <v>1.9467592592592501E-3</v>
      </c>
      <c r="D654">
        <f t="shared" si="11"/>
        <v>21</v>
      </c>
    </row>
    <row r="655" spans="3:4" x14ac:dyDescent="0.25">
      <c r="C655" s="159">
        <v>1.9479166666666601E-3</v>
      </c>
      <c r="D655">
        <f t="shared" si="11"/>
        <v>21</v>
      </c>
    </row>
    <row r="656" spans="3:4" x14ac:dyDescent="0.25">
      <c r="C656" s="159">
        <v>1.9490740740740701E-3</v>
      </c>
      <c r="D656">
        <f t="shared" si="11"/>
        <v>21</v>
      </c>
    </row>
    <row r="657" spans="3:4" x14ac:dyDescent="0.25">
      <c r="C657" s="159">
        <v>1.9502314814814801E-3</v>
      </c>
      <c r="D657">
        <f t="shared" si="11"/>
        <v>21</v>
      </c>
    </row>
    <row r="658" spans="3:4" x14ac:dyDescent="0.25">
      <c r="C658" s="159">
        <v>1.9513888888888799E-3</v>
      </c>
      <c r="D658">
        <f t="shared" si="11"/>
        <v>21</v>
      </c>
    </row>
    <row r="659" spans="3:4" x14ac:dyDescent="0.25">
      <c r="C659" s="159">
        <v>1.9525462962962899E-3</v>
      </c>
      <c r="D659">
        <f t="shared" si="11"/>
        <v>20</v>
      </c>
    </row>
    <row r="660" spans="3:4" x14ac:dyDescent="0.25">
      <c r="C660" s="159">
        <v>1.9537037037037001E-3</v>
      </c>
      <c r="D660">
        <f t="shared" si="11"/>
        <v>20</v>
      </c>
    </row>
    <row r="661" spans="3:4" x14ac:dyDescent="0.25">
      <c r="C661" s="159">
        <v>1.9548611111111099E-3</v>
      </c>
      <c r="D661">
        <f t="shared" si="11"/>
        <v>20</v>
      </c>
    </row>
    <row r="662" spans="3:4" x14ac:dyDescent="0.25">
      <c r="C662" s="159">
        <v>1.9560185185185102E-3</v>
      </c>
      <c r="D662">
        <f t="shared" si="11"/>
        <v>20</v>
      </c>
    </row>
    <row r="663" spans="3:4" x14ac:dyDescent="0.25">
      <c r="C663" s="159">
        <v>1.9571759259259199E-3</v>
      </c>
      <c r="D663">
        <f t="shared" si="11"/>
        <v>20</v>
      </c>
    </row>
    <row r="664" spans="3:4" x14ac:dyDescent="0.25">
      <c r="C664" s="159">
        <v>1.9583333333333302E-3</v>
      </c>
      <c r="D664">
        <f t="shared" si="11"/>
        <v>19</v>
      </c>
    </row>
    <row r="665" spans="3:4" x14ac:dyDescent="0.25">
      <c r="C665" s="159">
        <v>1.9594907407407399E-3</v>
      </c>
      <c r="D665">
        <f t="shared" si="11"/>
        <v>19</v>
      </c>
    </row>
    <row r="666" spans="3:4" x14ac:dyDescent="0.25">
      <c r="C666" s="159">
        <v>1.9606481481481402E-3</v>
      </c>
      <c r="D666">
        <f t="shared" si="11"/>
        <v>19</v>
      </c>
    </row>
    <row r="667" spans="3:4" x14ac:dyDescent="0.25">
      <c r="C667" s="159">
        <v>1.96180555555555E-3</v>
      </c>
      <c r="D667">
        <f t="shared" si="11"/>
        <v>19</v>
      </c>
    </row>
    <row r="668" spans="3:4" x14ac:dyDescent="0.25">
      <c r="C668" s="159">
        <v>1.9629629629629602E-3</v>
      </c>
      <c r="D668">
        <f t="shared" si="11"/>
        <v>19</v>
      </c>
    </row>
    <row r="669" spans="3:4" x14ac:dyDescent="0.25">
      <c r="C669" s="159">
        <v>1.96412037037037E-3</v>
      </c>
      <c r="D669">
        <f t="shared" si="11"/>
        <v>19</v>
      </c>
    </row>
    <row r="670" spans="3:4" x14ac:dyDescent="0.25">
      <c r="C670" s="159">
        <v>1.9652777777777698E-3</v>
      </c>
      <c r="D670">
        <f t="shared" si="11"/>
        <v>19</v>
      </c>
    </row>
    <row r="671" spans="3:4" x14ac:dyDescent="0.25">
      <c r="C671" s="159">
        <v>1.96643518518518E-3</v>
      </c>
      <c r="D671">
        <f t="shared" si="11"/>
        <v>18</v>
      </c>
    </row>
    <row r="672" spans="3:4" x14ac:dyDescent="0.25">
      <c r="C672" s="159">
        <v>1.9675925925925898E-3</v>
      </c>
      <c r="D672">
        <f t="shared" si="11"/>
        <v>18</v>
      </c>
    </row>
    <row r="673" spans="3:4" x14ac:dyDescent="0.25">
      <c r="C673" s="159">
        <v>1.96875E-3</v>
      </c>
      <c r="D673">
        <f t="shared" si="11"/>
        <v>18</v>
      </c>
    </row>
    <row r="674" spans="3:4" x14ac:dyDescent="0.25">
      <c r="C674" s="159">
        <v>1.9699074074073998E-3</v>
      </c>
      <c r="D674">
        <f t="shared" si="11"/>
        <v>18</v>
      </c>
    </row>
    <row r="675" spans="3:4" x14ac:dyDescent="0.25">
      <c r="C675" s="159">
        <v>1.97106481481481E-3</v>
      </c>
      <c r="D675">
        <f t="shared" si="11"/>
        <v>18</v>
      </c>
    </row>
    <row r="676" spans="3:4" x14ac:dyDescent="0.25">
      <c r="C676" s="159">
        <v>1.9722222222222198E-3</v>
      </c>
      <c r="D676">
        <f t="shared" si="11"/>
        <v>17</v>
      </c>
    </row>
    <row r="677" spans="3:4" x14ac:dyDescent="0.25">
      <c r="C677" s="159">
        <v>1.9733796296296201E-3</v>
      </c>
      <c r="D677">
        <f t="shared" si="11"/>
        <v>17</v>
      </c>
    </row>
    <row r="678" spans="3:4" x14ac:dyDescent="0.25">
      <c r="C678" s="159">
        <v>1.9745370370370299E-3</v>
      </c>
      <c r="D678">
        <f t="shared" si="11"/>
        <v>17</v>
      </c>
    </row>
    <row r="679" spans="3:4" x14ac:dyDescent="0.25">
      <c r="C679" s="159">
        <v>1.9756944444444401E-3</v>
      </c>
      <c r="D679">
        <f t="shared" si="11"/>
        <v>17</v>
      </c>
    </row>
    <row r="680" spans="3:4" x14ac:dyDescent="0.25">
      <c r="C680" s="159">
        <v>1.9768518518518499E-3</v>
      </c>
      <c r="D680">
        <f t="shared" si="11"/>
        <v>17</v>
      </c>
    </row>
    <row r="681" spans="3:4" x14ac:dyDescent="0.25">
      <c r="C681" s="159">
        <v>1.9780092592592501E-3</v>
      </c>
      <c r="D681">
        <f t="shared" si="11"/>
        <v>17</v>
      </c>
    </row>
    <row r="682" spans="3:4" x14ac:dyDescent="0.25">
      <c r="C682" s="159">
        <v>1.9791666666666599E-3</v>
      </c>
      <c r="D682">
        <f t="shared" si="11"/>
        <v>17</v>
      </c>
    </row>
    <row r="683" spans="3:4" x14ac:dyDescent="0.25">
      <c r="C683" s="159">
        <v>1.9803240740740701E-3</v>
      </c>
      <c r="D683">
        <f t="shared" si="11"/>
        <v>16</v>
      </c>
    </row>
    <row r="684" spans="3:4" x14ac:dyDescent="0.25">
      <c r="C684" s="159">
        <v>1.9814814814814799E-3</v>
      </c>
      <c r="D684">
        <f t="shared" si="11"/>
        <v>16</v>
      </c>
    </row>
    <row r="685" spans="3:4" x14ac:dyDescent="0.25">
      <c r="C685" s="159">
        <v>1.9826388888888801E-3</v>
      </c>
      <c r="D685">
        <f t="shared" si="11"/>
        <v>16</v>
      </c>
    </row>
    <row r="686" spans="3:4" x14ac:dyDescent="0.25">
      <c r="C686" s="159">
        <v>1.9837962962962899E-3</v>
      </c>
      <c r="D686">
        <f t="shared" si="11"/>
        <v>16</v>
      </c>
    </row>
    <row r="687" spans="3:4" x14ac:dyDescent="0.25">
      <c r="C687" s="159">
        <v>1.9849537037037002E-3</v>
      </c>
      <c r="D687">
        <f t="shared" si="11"/>
        <v>16</v>
      </c>
    </row>
    <row r="688" spans="3:4" x14ac:dyDescent="0.25">
      <c r="C688" s="159">
        <v>1.9861111111111099E-3</v>
      </c>
      <c r="D688">
        <f t="shared" si="11"/>
        <v>15</v>
      </c>
    </row>
    <row r="689" spans="3:4" x14ac:dyDescent="0.25">
      <c r="C689" s="159">
        <v>1.9872685185185102E-3</v>
      </c>
      <c r="D689">
        <f t="shared" si="11"/>
        <v>15</v>
      </c>
    </row>
    <row r="690" spans="3:4" x14ac:dyDescent="0.25">
      <c r="C690" s="159">
        <v>1.98842592592592E-3</v>
      </c>
      <c r="D690">
        <f t="shared" si="11"/>
        <v>15</v>
      </c>
    </row>
    <row r="691" spans="3:4" x14ac:dyDescent="0.25">
      <c r="C691" s="159">
        <v>1.9895833333333302E-3</v>
      </c>
      <c r="D691">
        <f t="shared" si="11"/>
        <v>15</v>
      </c>
    </row>
    <row r="692" spans="3:4" x14ac:dyDescent="0.25">
      <c r="C692" s="159">
        <v>1.99074074074074E-3</v>
      </c>
      <c r="D692">
        <f t="shared" si="11"/>
        <v>15</v>
      </c>
    </row>
    <row r="693" spans="3:4" x14ac:dyDescent="0.25">
      <c r="C693" s="159">
        <v>1.9918981481481402E-3</v>
      </c>
      <c r="D693">
        <f t="shared" si="11"/>
        <v>15</v>
      </c>
    </row>
    <row r="694" spans="3:4" x14ac:dyDescent="0.25">
      <c r="C694" s="159">
        <v>1.99305555555555E-3</v>
      </c>
      <c r="D694">
        <f t="shared" si="11"/>
        <v>14</v>
      </c>
    </row>
    <row r="695" spans="3:4" x14ac:dyDescent="0.25">
      <c r="C695" s="159">
        <v>1.9942129629629598E-3</v>
      </c>
      <c r="D695">
        <f t="shared" si="11"/>
        <v>14</v>
      </c>
    </row>
    <row r="696" spans="3:4" x14ac:dyDescent="0.25">
      <c r="C696" s="159">
        <v>1.99537037037037E-3</v>
      </c>
      <c r="D696">
        <f t="shared" si="11"/>
        <v>14</v>
      </c>
    </row>
    <row r="697" spans="3:4" x14ac:dyDescent="0.25">
      <c r="C697" s="159">
        <v>1.9965277777777698E-3</v>
      </c>
      <c r="D697">
        <f t="shared" si="11"/>
        <v>14</v>
      </c>
    </row>
    <row r="698" spans="3:4" x14ac:dyDescent="0.25">
      <c r="C698" s="159">
        <v>1.99768518518518E-3</v>
      </c>
      <c r="D698">
        <f t="shared" si="11"/>
        <v>14</v>
      </c>
    </row>
    <row r="699" spans="3:4" x14ac:dyDescent="0.25">
      <c r="C699" s="159">
        <v>1.9988425925925898E-3</v>
      </c>
      <c r="D699">
        <f t="shared" si="11"/>
        <v>14</v>
      </c>
    </row>
    <row r="700" spans="3:4" x14ac:dyDescent="0.25">
      <c r="C700" s="159">
        <v>1.9999999999999901E-3</v>
      </c>
      <c r="D700">
        <f t="shared" si="11"/>
        <v>14</v>
      </c>
    </row>
    <row r="701" spans="3:4" x14ac:dyDescent="0.25">
      <c r="C701" s="159">
        <v>2.0011574074073999E-3</v>
      </c>
      <c r="D701">
        <f t="shared" si="11"/>
        <v>13</v>
      </c>
    </row>
    <row r="702" spans="3:4" x14ac:dyDescent="0.25">
      <c r="C702" s="159">
        <v>2.0023148148148101E-3</v>
      </c>
      <c r="D702">
        <f t="shared" si="11"/>
        <v>13</v>
      </c>
    </row>
    <row r="703" spans="3:4" x14ac:dyDescent="0.25">
      <c r="C703" s="159">
        <v>2.0034722222222199E-3</v>
      </c>
      <c r="D703">
        <f t="shared" si="11"/>
        <v>13</v>
      </c>
    </row>
    <row r="704" spans="3:4" x14ac:dyDescent="0.25">
      <c r="C704" s="159">
        <v>2.0046296296296201E-3</v>
      </c>
      <c r="D704">
        <f t="shared" si="11"/>
        <v>13</v>
      </c>
    </row>
    <row r="705" spans="3:4" x14ac:dyDescent="0.25">
      <c r="C705" s="159">
        <v>2.0057870370370299E-3</v>
      </c>
      <c r="D705">
        <f t="shared" si="11"/>
        <v>13</v>
      </c>
    </row>
    <row r="706" spans="3:4" x14ac:dyDescent="0.25">
      <c r="C706" s="159">
        <v>2.0069444444444401E-3</v>
      </c>
      <c r="D706">
        <f t="shared" si="11"/>
        <v>12</v>
      </c>
    </row>
    <row r="707" spans="3:4" x14ac:dyDescent="0.25">
      <c r="C707" s="159">
        <v>2.0081018518518499E-3</v>
      </c>
      <c r="D707">
        <f t="shared" ref="D707:D770" si="12">VLOOKUP(C707,$A$2:$B$151,2)</f>
        <v>12</v>
      </c>
    </row>
    <row r="708" spans="3:4" x14ac:dyDescent="0.25">
      <c r="C708" s="159">
        <v>2.0092592592592501E-3</v>
      </c>
      <c r="D708">
        <f t="shared" si="12"/>
        <v>12</v>
      </c>
    </row>
    <row r="709" spans="3:4" x14ac:dyDescent="0.25">
      <c r="C709" s="159">
        <v>2.0104166666666599E-3</v>
      </c>
      <c r="D709">
        <f t="shared" si="12"/>
        <v>12</v>
      </c>
    </row>
    <row r="710" spans="3:4" x14ac:dyDescent="0.25">
      <c r="C710" s="159">
        <v>2.0115740740740701E-3</v>
      </c>
      <c r="D710">
        <f t="shared" si="12"/>
        <v>12</v>
      </c>
    </row>
    <row r="711" spans="3:4" x14ac:dyDescent="0.25">
      <c r="C711" s="159">
        <v>2.0127314814814799E-3</v>
      </c>
      <c r="D711">
        <f t="shared" si="12"/>
        <v>12</v>
      </c>
    </row>
    <row r="712" spans="3:4" x14ac:dyDescent="0.25">
      <c r="C712" s="159">
        <v>2.0138888888888802E-3</v>
      </c>
      <c r="D712">
        <f t="shared" si="12"/>
        <v>12</v>
      </c>
    </row>
    <row r="713" spans="3:4" x14ac:dyDescent="0.25">
      <c r="C713" s="159">
        <v>2.01504629629629E-3</v>
      </c>
      <c r="D713">
        <f t="shared" si="12"/>
        <v>11</v>
      </c>
    </row>
    <row r="714" spans="3:4" x14ac:dyDescent="0.25">
      <c r="C714" s="159">
        <v>2.0162037037037002E-3</v>
      </c>
      <c r="D714">
        <f t="shared" si="12"/>
        <v>11</v>
      </c>
    </row>
    <row r="715" spans="3:4" x14ac:dyDescent="0.25">
      <c r="C715" s="159">
        <v>2.01736111111111E-3</v>
      </c>
      <c r="D715">
        <f t="shared" si="12"/>
        <v>11</v>
      </c>
    </row>
    <row r="716" spans="3:4" x14ac:dyDescent="0.25">
      <c r="C716" s="159">
        <v>2.0185185185185102E-3</v>
      </c>
      <c r="D716">
        <f t="shared" si="12"/>
        <v>11</v>
      </c>
    </row>
    <row r="717" spans="3:4" x14ac:dyDescent="0.25">
      <c r="C717" s="159">
        <v>2.01967592592592E-3</v>
      </c>
      <c r="D717">
        <f t="shared" si="12"/>
        <v>11</v>
      </c>
    </row>
    <row r="718" spans="3:4" x14ac:dyDescent="0.25">
      <c r="C718" s="159">
        <v>2.0208333333333302E-3</v>
      </c>
      <c r="D718">
        <f t="shared" si="12"/>
        <v>10</v>
      </c>
    </row>
    <row r="719" spans="3:4" x14ac:dyDescent="0.25">
      <c r="C719" s="159">
        <v>2.02199074074074E-3</v>
      </c>
      <c r="D719">
        <f t="shared" si="12"/>
        <v>10</v>
      </c>
    </row>
    <row r="720" spans="3:4" x14ac:dyDescent="0.25">
      <c r="C720" s="159">
        <v>2.0231481481481398E-3</v>
      </c>
      <c r="D720">
        <f t="shared" si="12"/>
        <v>10</v>
      </c>
    </row>
    <row r="721" spans="3:4" x14ac:dyDescent="0.25">
      <c r="C721" s="159">
        <v>2.02430555555555E-3</v>
      </c>
      <c r="D721">
        <f t="shared" si="12"/>
        <v>10</v>
      </c>
    </row>
    <row r="722" spans="3:4" x14ac:dyDescent="0.25">
      <c r="C722" s="159">
        <v>2.0254629629629598E-3</v>
      </c>
      <c r="D722">
        <f t="shared" si="12"/>
        <v>10</v>
      </c>
    </row>
    <row r="723" spans="3:4" x14ac:dyDescent="0.25">
      <c r="C723" s="159">
        <v>2.02662037037037E-3</v>
      </c>
      <c r="D723">
        <f t="shared" si="12"/>
        <v>10</v>
      </c>
    </row>
    <row r="724" spans="3:4" x14ac:dyDescent="0.25">
      <c r="C724" s="159">
        <v>2.0277777777777698E-3</v>
      </c>
      <c r="D724">
        <f t="shared" si="12"/>
        <v>10</v>
      </c>
    </row>
    <row r="725" spans="3:4" x14ac:dyDescent="0.25">
      <c r="C725" s="159">
        <v>2.0289351851851801E-3</v>
      </c>
      <c r="D725">
        <f t="shared" si="12"/>
        <v>9</v>
      </c>
    </row>
    <row r="726" spans="3:4" x14ac:dyDescent="0.25">
      <c r="C726" s="159">
        <v>2.0300925925925899E-3</v>
      </c>
      <c r="D726">
        <f t="shared" si="12"/>
        <v>9</v>
      </c>
    </row>
    <row r="727" spans="3:4" x14ac:dyDescent="0.25">
      <c r="C727" s="159">
        <v>2.0312499999999901E-3</v>
      </c>
      <c r="D727">
        <f t="shared" si="12"/>
        <v>9</v>
      </c>
    </row>
    <row r="728" spans="3:4" x14ac:dyDescent="0.25">
      <c r="C728" s="159">
        <v>2.0324074074073999E-3</v>
      </c>
      <c r="D728">
        <f t="shared" si="12"/>
        <v>9</v>
      </c>
    </row>
    <row r="729" spans="3:4" x14ac:dyDescent="0.25">
      <c r="C729" s="159">
        <v>2.0335648148148101E-3</v>
      </c>
      <c r="D729">
        <f t="shared" si="12"/>
        <v>9</v>
      </c>
    </row>
    <row r="730" spans="3:4" x14ac:dyDescent="0.25">
      <c r="C730" s="159">
        <v>2.0347222222222199E-3</v>
      </c>
      <c r="D730">
        <f t="shared" si="12"/>
        <v>8</v>
      </c>
    </row>
    <row r="731" spans="3:4" x14ac:dyDescent="0.25">
      <c r="C731" s="159">
        <v>2.0358796296296201E-3</v>
      </c>
      <c r="D731">
        <f t="shared" si="12"/>
        <v>8</v>
      </c>
    </row>
    <row r="732" spans="3:4" x14ac:dyDescent="0.25">
      <c r="C732" s="159">
        <v>2.0370370370370299E-3</v>
      </c>
      <c r="D732">
        <f t="shared" si="12"/>
        <v>8</v>
      </c>
    </row>
    <row r="733" spans="3:4" x14ac:dyDescent="0.25">
      <c r="C733" s="159">
        <v>2.0381944444444401E-3</v>
      </c>
      <c r="D733">
        <f t="shared" si="12"/>
        <v>8</v>
      </c>
    </row>
    <row r="734" spans="3:4" x14ac:dyDescent="0.25">
      <c r="C734" s="159">
        <v>2.0393518518518499E-3</v>
      </c>
      <c r="D734">
        <f t="shared" si="12"/>
        <v>8</v>
      </c>
    </row>
    <row r="735" spans="3:4" x14ac:dyDescent="0.25">
      <c r="C735" s="159">
        <v>2.0405092592592502E-3</v>
      </c>
      <c r="D735">
        <f t="shared" si="12"/>
        <v>8</v>
      </c>
    </row>
    <row r="736" spans="3:4" x14ac:dyDescent="0.25">
      <c r="C736" s="159">
        <v>2.04166666666666E-3</v>
      </c>
      <c r="D736">
        <f t="shared" si="12"/>
        <v>8</v>
      </c>
    </row>
    <row r="737" spans="3:4" x14ac:dyDescent="0.25">
      <c r="C737" s="159">
        <v>2.0428240740740702E-3</v>
      </c>
      <c r="D737">
        <f t="shared" si="12"/>
        <v>7</v>
      </c>
    </row>
    <row r="738" spans="3:4" x14ac:dyDescent="0.25">
      <c r="C738" s="159">
        <v>2.04398148148148E-3</v>
      </c>
      <c r="D738">
        <f t="shared" si="12"/>
        <v>7</v>
      </c>
    </row>
    <row r="739" spans="3:4" x14ac:dyDescent="0.25">
      <c r="C739" s="159">
        <v>2.0451388888888802E-3</v>
      </c>
      <c r="D739">
        <f t="shared" si="12"/>
        <v>7</v>
      </c>
    </row>
    <row r="740" spans="3:4" x14ac:dyDescent="0.25">
      <c r="C740" s="159">
        <v>2.04629629629629E-3</v>
      </c>
      <c r="D740">
        <f t="shared" si="12"/>
        <v>7</v>
      </c>
    </row>
    <row r="741" spans="3:4" x14ac:dyDescent="0.25">
      <c r="C741" s="159">
        <v>2.0474537037037002E-3</v>
      </c>
      <c r="D741">
        <f t="shared" si="12"/>
        <v>7</v>
      </c>
    </row>
    <row r="742" spans="3:4" x14ac:dyDescent="0.25">
      <c r="C742" s="159">
        <v>2.04861111111111E-3</v>
      </c>
      <c r="D742">
        <f t="shared" si="12"/>
        <v>6</v>
      </c>
    </row>
    <row r="743" spans="3:4" x14ac:dyDescent="0.25">
      <c r="C743" s="159">
        <v>2.0497685185185098E-3</v>
      </c>
      <c r="D743">
        <f t="shared" si="12"/>
        <v>6</v>
      </c>
    </row>
    <row r="744" spans="3:4" x14ac:dyDescent="0.25">
      <c r="C744" s="159">
        <v>2.05092592592592E-3</v>
      </c>
      <c r="D744">
        <f t="shared" si="12"/>
        <v>6</v>
      </c>
    </row>
    <row r="745" spans="3:4" x14ac:dyDescent="0.25">
      <c r="C745" s="159">
        <v>2.0520833333333298E-3</v>
      </c>
      <c r="D745">
        <f t="shared" si="12"/>
        <v>6</v>
      </c>
    </row>
    <row r="746" spans="3:4" x14ac:dyDescent="0.25">
      <c r="C746" s="159">
        <v>2.05324074074074E-3</v>
      </c>
      <c r="D746">
        <f t="shared" si="12"/>
        <v>6</v>
      </c>
    </row>
    <row r="747" spans="3:4" x14ac:dyDescent="0.25">
      <c r="C747" s="159">
        <v>2.0543981481481398E-3</v>
      </c>
      <c r="D747">
        <f t="shared" si="12"/>
        <v>6</v>
      </c>
    </row>
    <row r="748" spans="3:4" x14ac:dyDescent="0.25">
      <c r="C748" s="159">
        <v>2.0555555555555501E-3</v>
      </c>
      <c r="D748">
        <f t="shared" si="12"/>
        <v>5</v>
      </c>
    </row>
    <row r="749" spans="3:4" x14ac:dyDescent="0.25">
      <c r="C749" s="159">
        <v>2.0567129629629598E-3</v>
      </c>
      <c r="D749">
        <f t="shared" si="12"/>
        <v>5</v>
      </c>
    </row>
    <row r="750" spans="3:4" x14ac:dyDescent="0.25">
      <c r="C750" s="159">
        <v>2.0578703703703701E-3</v>
      </c>
      <c r="D750">
        <f t="shared" si="12"/>
        <v>5</v>
      </c>
    </row>
    <row r="751" spans="3:4" x14ac:dyDescent="0.25">
      <c r="C751" s="159">
        <v>2.0590277777777699E-3</v>
      </c>
      <c r="D751">
        <f t="shared" si="12"/>
        <v>5</v>
      </c>
    </row>
    <row r="752" spans="3:4" x14ac:dyDescent="0.25">
      <c r="C752" s="159">
        <v>2.0601851851851801E-3</v>
      </c>
      <c r="D752">
        <f t="shared" si="12"/>
        <v>5</v>
      </c>
    </row>
    <row r="753" spans="3:4" x14ac:dyDescent="0.25">
      <c r="C753" s="159">
        <v>2.0613425925925899E-3</v>
      </c>
      <c r="D753">
        <f t="shared" si="12"/>
        <v>5</v>
      </c>
    </row>
    <row r="754" spans="3:4" x14ac:dyDescent="0.25">
      <c r="C754" s="159">
        <v>2.0624999999999901E-3</v>
      </c>
      <c r="D754">
        <f t="shared" si="12"/>
        <v>5</v>
      </c>
    </row>
    <row r="755" spans="3:4" x14ac:dyDescent="0.25">
      <c r="C755" s="159">
        <v>2.0636574074073999E-3</v>
      </c>
      <c r="D755">
        <f t="shared" si="12"/>
        <v>4</v>
      </c>
    </row>
    <row r="756" spans="3:4" x14ac:dyDescent="0.25">
      <c r="C756" s="159">
        <v>2.0648148148148101E-3</v>
      </c>
      <c r="D756">
        <f t="shared" si="12"/>
        <v>4</v>
      </c>
    </row>
    <row r="757" spans="3:4" x14ac:dyDescent="0.25">
      <c r="C757" s="159">
        <v>2.0659722222222199E-3</v>
      </c>
      <c r="D757">
        <f t="shared" si="12"/>
        <v>4</v>
      </c>
    </row>
    <row r="758" spans="3:4" x14ac:dyDescent="0.25">
      <c r="C758" s="159">
        <v>2.0671296296296202E-3</v>
      </c>
      <c r="D758">
        <f t="shared" si="12"/>
        <v>4</v>
      </c>
    </row>
    <row r="759" spans="3:4" x14ac:dyDescent="0.25">
      <c r="C759" s="159">
        <v>2.0682870370370299E-3</v>
      </c>
      <c r="D759">
        <f t="shared" si="12"/>
        <v>4</v>
      </c>
    </row>
    <row r="760" spans="3:4" x14ac:dyDescent="0.25">
      <c r="C760" s="159">
        <v>2.0694444444444402E-3</v>
      </c>
      <c r="D760">
        <f t="shared" si="12"/>
        <v>3</v>
      </c>
    </row>
    <row r="761" spans="3:4" x14ac:dyDescent="0.25">
      <c r="C761" s="159">
        <v>2.0706018518518499E-3</v>
      </c>
      <c r="D761">
        <f t="shared" si="12"/>
        <v>3</v>
      </c>
    </row>
    <row r="762" spans="3:4" x14ac:dyDescent="0.25">
      <c r="C762" s="159">
        <v>2.0717592592592502E-3</v>
      </c>
      <c r="D762">
        <f t="shared" si="12"/>
        <v>3</v>
      </c>
    </row>
    <row r="763" spans="3:4" x14ac:dyDescent="0.25">
      <c r="C763" s="159">
        <v>2.07291666666666E-3</v>
      </c>
      <c r="D763">
        <f t="shared" si="12"/>
        <v>3</v>
      </c>
    </row>
    <row r="764" spans="3:4" x14ac:dyDescent="0.25">
      <c r="C764" s="159">
        <v>2.0740740740740702E-3</v>
      </c>
      <c r="D764">
        <f t="shared" si="12"/>
        <v>3</v>
      </c>
    </row>
    <row r="765" spans="3:4" x14ac:dyDescent="0.25">
      <c r="C765" s="159">
        <v>2.07523148148148E-3</v>
      </c>
      <c r="D765">
        <f t="shared" si="12"/>
        <v>3</v>
      </c>
    </row>
    <row r="766" spans="3:4" x14ac:dyDescent="0.25">
      <c r="C766" s="159">
        <v>2.0763888888888798E-3</v>
      </c>
      <c r="D766">
        <f t="shared" si="12"/>
        <v>3</v>
      </c>
    </row>
    <row r="767" spans="3:4" x14ac:dyDescent="0.25">
      <c r="C767" s="159">
        <v>2.07754629629629E-3</v>
      </c>
      <c r="D767">
        <f t="shared" si="12"/>
        <v>2</v>
      </c>
    </row>
    <row r="768" spans="3:4" x14ac:dyDescent="0.25">
      <c r="C768" s="159">
        <v>2.0787037037036998E-3</v>
      </c>
      <c r="D768">
        <f t="shared" si="12"/>
        <v>2</v>
      </c>
    </row>
    <row r="769" spans="3:4" x14ac:dyDescent="0.25">
      <c r="C769" s="159">
        <v>2.07986111111111E-3</v>
      </c>
      <c r="D769">
        <f t="shared" si="12"/>
        <v>2</v>
      </c>
    </row>
    <row r="770" spans="3:4" x14ac:dyDescent="0.25">
      <c r="C770" s="159">
        <v>2.0810185185185098E-3</v>
      </c>
      <c r="D770">
        <f t="shared" si="12"/>
        <v>2</v>
      </c>
    </row>
    <row r="771" spans="3:4" x14ac:dyDescent="0.25">
      <c r="C771" s="159">
        <v>2.08217592592592E-3</v>
      </c>
      <c r="D771">
        <f t="shared" ref="D771:D772" si="13">VLOOKUP(C771,$A$2:$B$151,2)</f>
        <v>2</v>
      </c>
    </row>
    <row r="772" spans="3:4" x14ac:dyDescent="0.25">
      <c r="C772" s="159">
        <v>2.0833333333333298E-3</v>
      </c>
      <c r="D772">
        <f t="shared" si="13"/>
        <v>1</v>
      </c>
    </row>
    <row r="773" spans="3:4" x14ac:dyDescent="0.25">
      <c r="C773" s="160"/>
    </row>
    <row r="774" spans="3:4" x14ac:dyDescent="0.25">
      <c r="C774" s="160"/>
    </row>
    <row r="775" spans="3:4" x14ac:dyDescent="0.25">
      <c r="C775" s="160"/>
    </row>
    <row r="776" spans="3:4" x14ac:dyDescent="0.25">
      <c r="C776" s="160"/>
    </row>
    <row r="777" spans="3:4" x14ac:dyDescent="0.25">
      <c r="C777" s="160"/>
    </row>
    <row r="778" spans="3:4" x14ac:dyDescent="0.25">
      <c r="C778" s="160"/>
    </row>
    <row r="779" spans="3:4" x14ac:dyDescent="0.25">
      <c r="C779" s="160"/>
    </row>
    <row r="780" spans="3:4" x14ac:dyDescent="0.25">
      <c r="C780" s="160"/>
    </row>
    <row r="781" spans="3:4" x14ac:dyDescent="0.25">
      <c r="C781" s="160"/>
    </row>
    <row r="782" spans="3:4" x14ac:dyDescent="0.25">
      <c r="C782" s="160"/>
    </row>
    <row r="783" spans="3:4" x14ac:dyDescent="0.25">
      <c r="C783" s="160"/>
    </row>
    <row r="784" spans="3:4" x14ac:dyDescent="0.25">
      <c r="C784" s="160"/>
    </row>
    <row r="785" spans="3:3" x14ac:dyDescent="0.25">
      <c r="C785" s="160"/>
    </row>
    <row r="786" spans="3:3" x14ac:dyDescent="0.25">
      <c r="C786" s="160"/>
    </row>
    <row r="787" spans="3:3" x14ac:dyDescent="0.25">
      <c r="C787" s="160"/>
    </row>
  </sheetData>
  <autoFilter ref="H1:I1">
    <sortState ref="H2:I151">
      <sortCondition descending="1" ref="I1"/>
    </sortState>
  </autoFilter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2"/>
  <sheetViews>
    <sheetView workbookViewId="0">
      <selection activeCell="L1157" sqref="L1157"/>
    </sheetView>
  </sheetViews>
  <sheetFormatPr defaultRowHeight="15" x14ac:dyDescent="0.25"/>
  <cols>
    <col min="1" max="1" width="17" customWidth="1"/>
    <col min="3" max="3" width="15.28515625" customWidth="1"/>
    <col min="10" max="10" width="16.7109375" customWidth="1"/>
    <col min="11" max="11" width="12.5703125" customWidth="1"/>
    <col min="15" max="16" width="8.85546875" customWidth="1"/>
  </cols>
  <sheetData>
    <row r="1" spans="1:16" x14ac:dyDescent="0.25">
      <c r="A1" s="158"/>
      <c r="B1" s="158"/>
      <c r="H1" s="81"/>
      <c r="I1" s="81"/>
    </row>
    <row r="2" spans="1:16" ht="18.75" x14ac:dyDescent="0.25">
      <c r="A2" s="159">
        <v>1.1921296296296296E-3</v>
      </c>
      <c r="B2" s="136">
        <v>150</v>
      </c>
      <c r="C2" s="159">
        <v>1.1921296296296296E-3</v>
      </c>
      <c r="D2">
        <f>VLOOKUP(C2,$A$2:$B$151,2)</f>
        <v>150</v>
      </c>
      <c r="E2" s="159">
        <v>1.1967592592592592E-3</v>
      </c>
      <c r="F2">
        <f>VLOOKUP(E2,$C$2:$D$772,2)</f>
        <v>149</v>
      </c>
      <c r="H2" s="162">
        <v>1.4004629629629629E-3</v>
      </c>
      <c r="I2" s="135">
        <v>150</v>
      </c>
      <c r="J2" s="159">
        <v>2.7777777777780199E-3</v>
      </c>
      <c r="K2" s="1">
        <f t="shared" ref="K2:K65" si="0">VLOOKUP(J2,$H$2:$I$151,2,TRUE)</f>
        <v>1</v>
      </c>
      <c r="L2" s="160">
        <v>1</v>
      </c>
      <c r="O2" s="159"/>
    </row>
    <row r="3" spans="1:16" ht="18.75" x14ac:dyDescent="0.25">
      <c r="A3" s="159">
        <v>1.195601851851852E-3</v>
      </c>
      <c r="B3" s="136">
        <v>149</v>
      </c>
      <c r="C3" s="159">
        <v>1.193287037037037E-3</v>
      </c>
      <c r="D3">
        <f t="shared" ref="D3:D66" si="1">VLOOKUP(C3,$A$2:$B$151,2)</f>
        <v>150</v>
      </c>
      <c r="F3" t="e">
        <f t="shared" ref="F3:F8" si="2">VLOOKUP(E3,$C$2:$D$772,2)</f>
        <v>#N/A</v>
      </c>
      <c r="H3" s="162">
        <v>1.4074074074074076E-3</v>
      </c>
      <c r="I3" s="136">
        <v>149</v>
      </c>
      <c r="J3" s="159">
        <v>2.7766203703706201E-3</v>
      </c>
      <c r="K3" s="1">
        <f t="shared" si="0"/>
        <v>2</v>
      </c>
      <c r="L3" s="160">
        <v>1</v>
      </c>
    </row>
    <row r="4" spans="1:16" ht="18.75" x14ac:dyDescent="0.25">
      <c r="A4" s="159">
        <v>1.2013888888888888E-3</v>
      </c>
      <c r="B4" s="136">
        <v>148</v>
      </c>
      <c r="C4" s="159">
        <v>1.1944444444444446E-3</v>
      </c>
      <c r="D4">
        <f t="shared" si="1"/>
        <v>150</v>
      </c>
      <c r="E4" s="159">
        <v>1.230324074074074E-3</v>
      </c>
      <c r="F4">
        <f t="shared" si="2"/>
        <v>143</v>
      </c>
      <c r="H4" s="162">
        <v>1.4166666666666668E-3</v>
      </c>
      <c r="I4" s="136">
        <v>148</v>
      </c>
      <c r="J4" s="159">
        <v>2.7754629629632098E-3</v>
      </c>
      <c r="K4" s="1">
        <f t="shared" si="0"/>
        <v>2</v>
      </c>
      <c r="L4" s="160">
        <v>1</v>
      </c>
    </row>
    <row r="5" spans="1:16" ht="18.75" x14ac:dyDescent="0.25">
      <c r="A5" s="159">
        <v>1.2129629629629628E-3</v>
      </c>
      <c r="B5" s="136">
        <v>147</v>
      </c>
      <c r="C5" s="159">
        <v>1.195601851851852E-3</v>
      </c>
      <c r="D5">
        <f t="shared" si="1"/>
        <v>149</v>
      </c>
      <c r="E5" s="159">
        <v>1.2314814814814816E-3</v>
      </c>
      <c r="F5">
        <f t="shared" si="2"/>
        <v>143</v>
      </c>
      <c r="H5" s="162">
        <v>1.425925925925926E-3</v>
      </c>
      <c r="I5" s="136">
        <v>147</v>
      </c>
      <c r="J5" s="159">
        <v>2.7743055555558001E-3</v>
      </c>
      <c r="K5" s="1">
        <f t="shared" si="0"/>
        <v>2</v>
      </c>
      <c r="L5" s="160">
        <v>1</v>
      </c>
    </row>
    <row r="6" spans="1:16" ht="18.75" x14ac:dyDescent="0.25">
      <c r="A6" s="159">
        <v>1.2129629629629628E-3</v>
      </c>
      <c r="B6" s="136">
        <v>146</v>
      </c>
      <c r="C6" s="159">
        <v>1.19675925925926E-3</v>
      </c>
      <c r="D6">
        <f t="shared" si="1"/>
        <v>149</v>
      </c>
      <c r="E6" s="159">
        <v>1.2291666666666668E-3</v>
      </c>
      <c r="F6">
        <f t="shared" si="2"/>
        <v>144</v>
      </c>
      <c r="H6" s="162">
        <v>1.4351851851851854E-3</v>
      </c>
      <c r="I6" s="136">
        <v>146</v>
      </c>
      <c r="J6" s="159">
        <v>2.7731481481483898E-3</v>
      </c>
      <c r="K6" s="1">
        <f t="shared" si="0"/>
        <v>2</v>
      </c>
      <c r="L6" s="160">
        <v>1</v>
      </c>
    </row>
    <row r="7" spans="1:16" ht="18.75" x14ac:dyDescent="0.25">
      <c r="A7" s="159">
        <v>1.21875E-3</v>
      </c>
      <c r="B7" s="136">
        <v>145</v>
      </c>
      <c r="C7" s="159">
        <v>1.19791666666667E-3</v>
      </c>
      <c r="D7">
        <f t="shared" si="1"/>
        <v>149</v>
      </c>
      <c r="E7" s="159">
        <v>1.2939814814814815E-3</v>
      </c>
      <c r="F7">
        <f t="shared" si="2"/>
        <v>132</v>
      </c>
      <c r="H7" s="162">
        <v>1.4444444444444444E-3</v>
      </c>
      <c r="I7" s="136">
        <v>145</v>
      </c>
      <c r="J7" s="159">
        <v>2.77199074074099E-3</v>
      </c>
      <c r="K7" s="1">
        <f t="shared" si="0"/>
        <v>2</v>
      </c>
      <c r="L7" s="160">
        <v>1</v>
      </c>
    </row>
    <row r="8" spans="1:16" ht="18.75" x14ac:dyDescent="0.25">
      <c r="A8" s="159">
        <v>1.22453703703704E-3</v>
      </c>
      <c r="B8" s="136">
        <v>144</v>
      </c>
      <c r="C8" s="159">
        <v>1.1990740740740701E-3</v>
      </c>
      <c r="D8">
        <f t="shared" si="1"/>
        <v>149</v>
      </c>
      <c r="F8" t="e">
        <f t="shared" si="2"/>
        <v>#N/A</v>
      </c>
      <c r="H8" s="162">
        <v>1.4537037037036999E-3</v>
      </c>
      <c r="I8" s="136">
        <v>144</v>
      </c>
      <c r="J8" s="159">
        <v>2.7708333333335798E-3</v>
      </c>
      <c r="K8" s="1">
        <f t="shared" si="0"/>
        <v>2</v>
      </c>
      <c r="L8" s="160">
        <v>1</v>
      </c>
    </row>
    <row r="9" spans="1:16" ht="18.75" x14ac:dyDescent="0.25">
      <c r="A9" s="159">
        <v>1.230324074074074E-3</v>
      </c>
      <c r="B9" s="136">
        <v>143</v>
      </c>
      <c r="C9" s="159">
        <v>1.2002314814814801E-3</v>
      </c>
      <c r="D9">
        <f>VLOOKUP(C9,$A$2:$B$151,2)</f>
        <v>149</v>
      </c>
      <c r="H9" s="162">
        <v>1.46296296296296E-3</v>
      </c>
      <c r="I9" s="136">
        <v>143</v>
      </c>
      <c r="J9" s="159">
        <v>2.76967592592617E-3</v>
      </c>
      <c r="K9" s="1">
        <f t="shared" si="0"/>
        <v>2</v>
      </c>
      <c r="L9" s="160">
        <v>1</v>
      </c>
    </row>
    <row r="10" spans="1:16" ht="18.75" x14ac:dyDescent="0.25">
      <c r="A10" s="159">
        <v>1.2361111111111099E-3</v>
      </c>
      <c r="B10" s="136">
        <v>142</v>
      </c>
      <c r="C10" s="159">
        <v>1.2013888888888888E-3</v>
      </c>
      <c r="D10">
        <f t="shared" si="1"/>
        <v>148</v>
      </c>
      <c r="H10" s="162">
        <v>1.47222222222222E-3</v>
      </c>
      <c r="I10" s="136">
        <v>142</v>
      </c>
      <c r="J10" s="159">
        <v>2.7685185185187598E-3</v>
      </c>
      <c r="K10" s="1">
        <f t="shared" si="0"/>
        <v>2</v>
      </c>
      <c r="L10" s="160"/>
    </row>
    <row r="11" spans="1:16" ht="18.75" x14ac:dyDescent="0.25">
      <c r="A11" s="159">
        <v>1.24189814814815E-3</v>
      </c>
      <c r="B11" s="136">
        <v>141</v>
      </c>
      <c r="C11" s="159">
        <v>1.2025462962963001E-3</v>
      </c>
      <c r="D11">
        <f t="shared" si="1"/>
        <v>148</v>
      </c>
      <c r="H11" s="162">
        <v>1.4814814814814801E-3</v>
      </c>
      <c r="I11" s="136">
        <v>141</v>
      </c>
      <c r="J11" s="159">
        <v>2.76736111111136E-3</v>
      </c>
      <c r="K11" s="1">
        <f t="shared" si="0"/>
        <v>3</v>
      </c>
      <c r="L11" s="160"/>
    </row>
    <row r="12" spans="1:16" ht="18.75" x14ac:dyDescent="0.25">
      <c r="A12" s="159">
        <v>1.24768518518518E-3</v>
      </c>
      <c r="B12" s="136">
        <v>140</v>
      </c>
      <c r="C12" s="159">
        <v>1.2037037037037001E-3</v>
      </c>
      <c r="D12">
        <f t="shared" si="1"/>
        <v>148</v>
      </c>
      <c r="H12" s="162">
        <v>1.49074074074074E-3</v>
      </c>
      <c r="I12" s="136">
        <v>140</v>
      </c>
      <c r="J12" s="159">
        <v>2.7662037037039502E-3</v>
      </c>
      <c r="K12" s="1">
        <f t="shared" si="0"/>
        <v>3</v>
      </c>
      <c r="L12" s="160"/>
      <c r="P12" s="160"/>
    </row>
    <row r="13" spans="1:16" ht="18.75" x14ac:dyDescent="0.25">
      <c r="A13" s="159">
        <v>1.2534722222222201E-3</v>
      </c>
      <c r="B13" s="136">
        <v>139</v>
      </c>
      <c r="C13" s="159">
        <v>1.2048611111111099E-3</v>
      </c>
      <c r="D13">
        <f t="shared" si="1"/>
        <v>148</v>
      </c>
      <c r="H13" s="162">
        <v>1.5E-3</v>
      </c>
      <c r="I13" s="136">
        <v>139</v>
      </c>
      <c r="J13" s="159">
        <v>2.76504629629654E-3</v>
      </c>
      <c r="K13" s="1">
        <f t="shared" si="0"/>
        <v>3</v>
      </c>
      <c r="L13" s="160"/>
    </row>
    <row r="14" spans="1:16" ht="18.75" x14ac:dyDescent="0.25">
      <c r="A14" s="159">
        <v>1.2592592592592601E-3</v>
      </c>
      <c r="B14" s="136">
        <v>138</v>
      </c>
      <c r="C14" s="159">
        <v>1.2060185185185199E-3</v>
      </c>
      <c r="D14">
        <f t="shared" si="1"/>
        <v>148</v>
      </c>
      <c r="H14" s="162">
        <v>1.5092592592592601E-3</v>
      </c>
      <c r="I14" s="136">
        <v>138</v>
      </c>
      <c r="J14" s="159">
        <v>2.7638888888891302E-3</v>
      </c>
      <c r="K14" s="1">
        <f t="shared" si="0"/>
        <v>3</v>
      </c>
      <c r="L14" s="160"/>
    </row>
    <row r="15" spans="1:16" ht="18.75" x14ac:dyDescent="0.25">
      <c r="A15" s="159">
        <v>1.2650462962962899E-3</v>
      </c>
      <c r="B15" s="136">
        <v>137</v>
      </c>
      <c r="C15" s="159">
        <v>1.2071759259259299E-3</v>
      </c>
      <c r="D15">
        <f t="shared" si="1"/>
        <v>148</v>
      </c>
      <c r="H15" s="162">
        <v>1.51851851851852E-3</v>
      </c>
      <c r="I15" s="136">
        <v>137</v>
      </c>
      <c r="J15" s="159">
        <v>2.76273148148173E-3</v>
      </c>
      <c r="K15" s="1">
        <f t="shared" si="0"/>
        <v>3</v>
      </c>
      <c r="L15" s="160"/>
    </row>
    <row r="16" spans="1:16" ht="18.75" x14ac:dyDescent="0.25">
      <c r="A16" s="159">
        <v>1.27083333333333E-3</v>
      </c>
      <c r="B16" s="136">
        <v>136</v>
      </c>
      <c r="C16" s="159">
        <v>1.2083333333333299E-3</v>
      </c>
      <c r="D16">
        <f t="shared" si="1"/>
        <v>148</v>
      </c>
      <c r="H16" s="162">
        <v>1.52777777777778E-3</v>
      </c>
      <c r="I16" s="136">
        <v>136</v>
      </c>
      <c r="J16" s="159">
        <v>2.7615740740743202E-3</v>
      </c>
      <c r="K16" s="1">
        <f t="shared" si="0"/>
        <v>3</v>
      </c>
      <c r="L16" s="160"/>
    </row>
    <row r="17" spans="1:12" ht="18.75" x14ac:dyDescent="0.25">
      <c r="A17" s="159">
        <v>1.27662037037037E-3</v>
      </c>
      <c r="B17" s="136">
        <v>135</v>
      </c>
      <c r="C17" s="159">
        <v>1.2094907407407399E-3</v>
      </c>
      <c r="D17">
        <f t="shared" si="1"/>
        <v>148</v>
      </c>
      <c r="H17" s="162">
        <v>1.5370370370370401E-3</v>
      </c>
      <c r="I17" s="136">
        <v>135</v>
      </c>
      <c r="J17" s="159">
        <v>2.76041666666691E-3</v>
      </c>
      <c r="K17" s="1">
        <f t="shared" si="0"/>
        <v>3</v>
      </c>
      <c r="L17" s="160"/>
    </row>
    <row r="18" spans="1:12" ht="18.75" x14ac:dyDescent="0.25">
      <c r="A18" s="159">
        <v>1.2824074074074001E-3</v>
      </c>
      <c r="B18" s="136">
        <v>134</v>
      </c>
      <c r="C18" s="159">
        <v>1.2106481481481499E-3</v>
      </c>
      <c r="D18">
        <f t="shared" si="1"/>
        <v>148</v>
      </c>
      <c r="H18" s="162">
        <v>1.5462962962963E-3</v>
      </c>
      <c r="I18" s="136">
        <v>134</v>
      </c>
      <c r="J18" s="159">
        <v>2.7592592592595002E-3</v>
      </c>
      <c r="K18" s="1">
        <f t="shared" si="0"/>
        <v>3</v>
      </c>
      <c r="L18" s="160"/>
    </row>
    <row r="19" spans="1:12" ht="18.75" x14ac:dyDescent="0.25">
      <c r="A19" s="159">
        <v>1.2881944444444399E-3</v>
      </c>
      <c r="B19" s="136">
        <v>133</v>
      </c>
      <c r="C19" s="159">
        <v>1.2118055555555599E-3</v>
      </c>
      <c r="D19">
        <f t="shared" si="1"/>
        <v>148</v>
      </c>
      <c r="H19" s="162">
        <v>1.55555555555555E-3</v>
      </c>
      <c r="I19" s="136">
        <v>133</v>
      </c>
      <c r="J19" s="159">
        <v>2.7581018518520999E-3</v>
      </c>
      <c r="K19" s="1">
        <f t="shared" si="0"/>
        <v>4</v>
      </c>
      <c r="L19" s="160"/>
    </row>
    <row r="20" spans="1:12" ht="18.75" x14ac:dyDescent="0.25">
      <c r="A20" s="159">
        <v>1.2939814814814799E-3</v>
      </c>
      <c r="B20" s="136">
        <v>132</v>
      </c>
      <c r="C20" s="159">
        <v>1.2129629629629628E-3</v>
      </c>
      <c r="D20">
        <f t="shared" si="1"/>
        <v>146</v>
      </c>
      <c r="H20" s="162">
        <v>1.5648148148148099E-3</v>
      </c>
      <c r="I20" s="136">
        <v>132</v>
      </c>
      <c r="J20" s="159">
        <v>2.7569444444446901E-3</v>
      </c>
      <c r="K20" s="1">
        <f t="shared" si="0"/>
        <v>4</v>
      </c>
      <c r="L20" s="160"/>
    </row>
    <row r="21" spans="1:12" ht="18.75" x14ac:dyDescent="0.25">
      <c r="A21" s="159">
        <v>1.29976851851851E-3</v>
      </c>
      <c r="B21" s="136">
        <v>131</v>
      </c>
      <c r="C21" s="159">
        <v>1.21412037037037E-3</v>
      </c>
      <c r="D21">
        <f t="shared" si="1"/>
        <v>146</v>
      </c>
      <c r="H21" s="162">
        <v>1.57407407407407E-3</v>
      </c>
      <c r="I21" s="136">
        <v>131</v>
      </c>
      <c r="J21" s="159">
        <v>2.7557870370372799E-3</v>
      </c>
      <c r="K21" s="1">
        <f t="shared" si="0"/>
        <v>4</v>
      </c>
      <c r="L21" s="160"/>
    </row>
    <row r="22" spans="1:12" ht="18.75" x14ac:dyDescent="0.25">
      <c r="A22" s="159">
        <v>1.30555555555555E-3</v>
      </c>
      <c r="B22" s="136">
        <v>130</v>
      </c>
      <c r="C22" s="159">
        <v>1.21527777777778E-3</v>
      </c>
      <c r="D22">
        <f t="shared" si="1"/>
        <v>146</v>
      </c>
      <c r="H22" s="162">
        <v>1.58333333333333E-3</v>
      </c>
      <c r="I22" s="136">
        <v>130</v>
      </c>
      <c r="J22" s="159">
        <v>2.7546296296298701E-3</v>
      </c>
      <c r="K22" s="1">
        <f t="shared" si="0"/>
        <v>4</v>
      </c>
      <c r="L22" s="160"/>
    </row>
    <row r="23" spans="1:12" ht="18.75" x14ac:dyDescent="0.25">
      <c r="A23" s="159">
        <v>1.3113425925925901E-3</v>
      </c>
      <c r="B23" s="136">
        <v>129</v>
      </c>
      <c r="C23" s="159">
        <v>1.21643518518518E-3</v>
      </c>
      <c r="D23">
        <f t="shared" si="1"/>
        <v>146</v>
      </c>
      <c r="H23" s="162">
        <v>1.5925925925925899E-3</v>
      </c>
      <c r="I23" s="136">
        <v>129</v>
      </c>
      <c r="J23" s="159">
        <v>2.7534722222224599E-3</v>
      </c>
      <c r="K23" s="1">
        <f t="shared" si="0"/>
        <v>4</v>
      </c>
      <c r="L23" s="160"/>
    </row>
    <row r="24" spans="1:12" ht="18.75" x14ac:dyDescent="0.25">
      <c r="A24" s="159">
        <v>1.3171296296296199E-3</v>
      </c>
      <c r="B24" s="136">
        <v>128</v>
      </c>
      <c r="C24" s="159">
        <v>1.21759259259259E-3</v>
      </c>
      <c r="D24">
        <f t="shared" si="1"/>
        <v>146</v>
      </c>
      <c r="H24" s="162">
        <v>1.60185185185185E-3</v>
      </c>
      <c r="I24" s="136">
        <v>128</v>
      </c>
      <c r="J24" s="159">
        <v>2.7523148148150601E-3</v>
      </c>
      <c r="K24" s="1">
        <f t="shared" si="0"/>
        <v>4</v>
      </c>
      <c r="L24" s="160"/>
    </row>
    <row r="25" spans="1:12" ht="18.75" x14ac:dyDescent="0.25">
      <c r="A25" s="159">
        <v>1.32291666666666E-3</v>
      </c>
      <c r="B25" s="136">
        <v>127</v>
      </c>
      <c r="C25" s="159">
        <v>1.21875E-3</v>
      </c>
      <c r="D25">
        <f t="shared" si="1"/>
        <v>145</v>
      </c>
      <c r="H25" s="162">
        <v>1.61111111111111E-3</v>
      </c>
      <c r="I25" s="136">
        <v>127</v>
      </c>
      <c r="J25" s="159">
        <v>2.7511574074076499E-3</v>
      </c>
      <c r="K25" s="1">
        <f t="shared" si="0"/>
        <v>4</v>
      </c>
      <c r="L25" s="160"/>
    </row>
    <row r="26" spans="1:12" ht="18.75" x14ac:dyDescent="0.25">
      <c r="A26" s="159">
        <v>1.3287037037037E-3</v>
      </c>
      <c r="B26" s="136">
        <v>126</v>
      </c>
      <c r="C26" s="159">
        <v>1.21990740740741E-3</v>
      </c>
      <c r="D26">
        <f t="shared" si="1"/>
        <v>145</v>
      </c>
      <c r="H26" s="162">
        <v>1.6203703703703701E-3</v>
      </c>
      <c r="I26" s="136">
        <v>126</v>
      </c>
      <c r="J26" s="159">
        <v>2.7500000000002401E-3</v>
      </c>
      <c r="K26" s="1">
        <f t="shared" si="0"/>
        <v>4</v>
      </c>
      <c r="L26" s="160"/>
    </row>
    <row r="27" spans="1:12" ht="18.75" x14ac:dyDescent="0.25">
      <c r="A27" s="159">
        <v>1.33449074074074E-3</v>
      </c>
      <c r="B27" s="136">
        <v>125</v>
      </c>
      <c r="C27" s="159">
        <v>1.22106481481481E-3</v>
      </c>
      <c r="D27">
        <f t="shared" si="1"/>
        <v>145</v>
      </c>
      <c r="H27" s="162">
        <v>1.62962962962963E-3</v>
      </c>
      <c r="I27" s="136">
        <v>125</v>
      </c>
      <c r="J27" s="159">
        <v>2.7488425925928299E-3</v>
      </c>
      <c r="K27" s="1">
        <f t="shared" si="0"/>
        <v>5</v>
      </c>
      <c r="L27" s="160"/>
    </row>
    <row r="28" spans="1:12" ht="18.75" x14ac:dyDescent="0.25">
      <c r="A28" s="159">
        <v>1.3402777777777701E-3</v>
      </c>
      <c r="B28" s="136">
        <v>124</v>
      </c>
      <c r="C28" s="159">
        <v>1.22222222222222E-3</v>
      </c>
      <c r="D28">
        <f t="shared" si="1"/>
        <v>145</v>
      </c>
      <c r="H28" s="162">
        <v>1.63888888888889E-3</v>
      </c>
      <c r="I28" s="136">
        <v>124</v>
      </c>
      <c r="J28" s="159">
        <v>2.7476851851854301E-3</v>
      </c>
      <c r="K28" s="1">
        <f t="shared" si="0"/>
        <v>5</v>
      </c>
      <c r="L28" s="160"/>
    </row>
    <row r="29" spans="1:12" ht="18.75" x14ac:dyDescent="0.25">
      <c r="A29" s="159">
        <v>1.3460648148148099E-3</v>
      </c>
      <c r="B29" s="136">
        <v>123</v>
      </c>
      <c r="C29" s="159">
        <v>1.22337962962963E-3</v>
      </c>
      <c r="D29">
        <f t="shared" si="1"/>
        <v>145</v>
      </c>
      <c r="H29" s="162">
        <v>1.6481481481481501E-3</v>
      </c>
      <c r="I29" s="136">
        <v>123</v>
      </c>
      <c r="J29" s="159">
        <v>2.7465277777780198E-3</v>
      </c>
      <c r="K29" s="1">
        <f t="shared" si="0"/>
        <v>5</v>
      </c>
      <c r="L29" s="160"/>
    </row>
    <row r="30" spans="1:12" ht="18.75" x14ac:dyDescent="0.25">
      <c r="A30" s="159">
        <v>1.35185185185184E-3</v>
      </c>
      <c r="B30" s="136">
        <v>122</v>
      </c>
      <c r="C30" s="159">
        <v>1.22453703703704E-3</v>
      </c>
      <c r="D30">
        <f t="shared" si="1"/>
        <v>144</v>
      </c>
      <c r="H30" s="162">
        <v>1.65740740740741E-3</v>
      </c>
      <c r="I30" s="136">
        <v>122</v>
      </c>
      <c r="J30" s="159">
        <v>2.7453703703706101E-3</v>
      </c>
      <c r="K30" s="1">
        <f t="shared" si="0"/>
        <v>5</v>
      </c>
      <c r="L30" s="160"/>
    </row>
    <row r="31" spans="1:12" ht="18.75" x14ac:dyDescent="0.25">
      <c r="A31" s="159">
        <v>1.35763888888888E-3</v>
      </c>
      <c r="B31" s="136">
        <v>121</v>
      </c>
      <c r="C31" s="159">
        <v>1.2256944444444401E-3</v>
      </c>
      <c r="D31">
        <f t="shared" si="1"/>
        <v>144</v>
      </c>
      <c r="H31" s="162">
        <v>1.66666666666667E-3</v>
      </c>
      <c r="I31" s="136">
        <v>121</v>
      </c>
      <c r="J31" s="159">
        <v>2.7442129629631998E-3</v>
      </c>
      <c r="K31" s="1">
        <f t="shared" si="0"/>
        <v>5</v>
      </c>
      <c r="L31" s="160"/>
    </row>
    <row r="32" spans="1:12" ht="18.75" x14ac:dyDescent="0.25">
      <c r="A32" s="159">
        <v>1.3634259259259201E-3</v>
      </c>
      <c r="B32" s="136">
        <v>120</v>
      </c>
      <c r="C32" s="159">
        <v>1.2268518518518501E-3</v>
      </c>
      <c r="D32">
        <f t="shared" si="1"/>
        <v>144</v>
      </c>
      <c r="H32" s="162">
        <v>1.6759259259259199E-3</v>
      </c>
      <c r="I32" s="136">
        <v>120</v>
      </c>
      <c r="J32" s="159">
        <v>2.7430555555558E-3</v>
      </c>
      <c r="K32" s="1">
        <f t="shared" si="0"/>
        <v>5</v>
      </c>
      <c r="L32" s="160"/>
    </row>
    <row r="33" spans="1:12" ht="18.75" x14ac:dyDescent="0.25">
      <c r="A33" s="159">
        <v>1.3692129629629601E-3</v>
      </c>
      <c r="B33" s="136">
        <v>119</v>
      </c>
      <c r="C33" s="159">
        <v>1.2280092592592601E-3</v>
      </c>
      <c r="D33">
        <f t="shared" si="1"/>
        <v>144</v>
      </c>
      <c r="H33" s="162">
        <v>1.68518518518518E-3</v>
      </c>
      <c r="I33" s="136">
        <v>119</v>
      </c>
      <c r="J33" s="159">
        <v>2.7418981481483898E-3</v>
      </c>
      <c r="K33" s="1">
        <f t="shared" si="0"/>
        <v>5</v>
      </c>
      <c r="L33" s="160"/>
    </row>
    <row r="34" spans="1:12" ht="18.75" x14ac:dyDescent="0.25">
      <c r="A34" s="159">
        <v>1.3749999999999899E-3</v>
      </c>
      <c r="B34" s="136">
        <v>118</v>
      </c>
      <c r="C34" s="159">
        <v>1.2291666666666701E-3</v>
      </c>
      <c r="D34">
        <f t="shared" si="1"/>
        <v>144</v>
      </c>
      <c r="H34" s="162">
        <v>1.69444444444444E-3</v>
      </c>
      <c r="I34" s="136">
        <v>118</v>
      </c>
      <c r="J34" s="159">
        <v>2.74074074074098E-3</v>
      </c>
      <c r="K34" s="1">
        <f t="shared" si="0"/>
        <v>5</v>
      </c>
      <c r="L34" s="160"/>
    </row>
    <row r="35" spans="1:12" ht="18.75" x14ac:dyDescent="0.25">
      <c r="A35" s="159">
        <v>1.38078703703703E-3</v>
      </c>
      <c r="B35" s="136">
        <v>117</v>
      </c>
      <c r="C35" s="159">
        <v>1.230324074074074E-3</v>
      </c>
      <c r="D35">
        <f t="shared" si="1"/>
        <v>143</v>
      </c>
      <c r="H35" s="162">
        <v>1.7037037037036999E-3</v>
      </c>
      <c r="I35" s="136">
        <v>117</v>
      </c>
      <c r="J35" s="159">
        <v>2.7395833333335698E-3</v>
      </c>
      <c r="K35" s="1">
        <f t="shared" si="0"/>
        <v>6</v>
      </c>
      <c r="L35" s="160"/>
    </row>
    <row r="36" spans="1:12" ht="18.75" x14ac:dyDescent="0.25">
      <c r="A36" s="159">
        <v>1.38657407407407E-3</v>
      </c>
      <c r="B36" s="136">
        <v>116</v>
      </c>
      <c r="C36" s="159">
        <v>1.2314814814814801E-3</v>
      </c>
      <c r="D36">
        <f t="shared" si="1"/>
        <v>143</v>
      </c>
      <c r="H36" s="162">
        <v>1.71296296296296E-3</v>
      </c>
      <c r="I36" s="136">
        <v>116</v>
      </c>
      <c r="J36" s="159">
        <v>2.73842592592617E-3</v>
      </c>
      <c r="K36" s="1">
        <f t="shared" si="0"/>
        <v>6</v>
      </c>
      <c r="L36" s="160"/>
    </row>
    <row r="37" spans="1:12" ht="18.75" x14ac:dyDescent="0.25">
      <c r="A37" s="159">
        <v>1.3923611111111001E-3</v>
      </c>
      <c r="B37" s="136">
        <v>115</v>
      </c>
      <c r="C37" s="159">
        <v>1.2326388888888901E-3</v>
      </c>
      <c r="D37">
        <f t="shared" si="1"/>
        <v>143</v>
      </c>
      <c r="H37" s="162">
        <v>1.72222222222222E-3</v>
      </c>
      <c r="I37" s="136">
        <v>115</v>
      </c>
      <c r="J37" s="159">
        <v>2.7372685185187602E-3</v>
      </c>
      <c r="K37" s="1">
        <f t="shared" si="0"/>
        <v>6</v>
      </c>
      <c r="L37" s="160"/>
    </row>
    <row r="38" spans="1:12" ht="18.75" x14ac:dyDescent="0.25">
      <c r="A38" s="159">
        <v>1.3981481481481399E-3</v>
      </c>
      <c r="B38" s="136">
        <v>114</v>
      </c>
      <c r="C38" s="159">
        <v>1.2337962962963001E-3</v>
      </c>
      <c r="D38">
        <f t="shared" si="1"/>
        <v>143</v>
      </c>
      <c r="H38" s="162">
        <v>1.7314814814814799E-3</v>
      </c>
      <c r="I38" s="136">
        <v>114</v>
      </c>
      <c r="J38" s="159">
        <v>2.73611111111135E-3</v>
      </c>
      <c r="K38" s="1">
        <f t="shared" si="0"/>
        <v>6</v>
      </c>
      <c r="L38" s="160"/>
    </row>
    <row r="39" spans="1:12" ht="18.75" x14ac:dyDescent="0.25">
      <c r="A39" s="159">
        <v>1.4039351851851799E-3</v>
      </c>
      <c r="B39" s="136">
        <v>113</v>
      </c>
      <c r="C39" s="159">
        <v>1.2349537037036999E-3</v>
      </c>
      <c r="D39">
        <f t="shared" si="1"/>
        <v>143</v>
      </c>
      <c r="H39" s="162">
        <v>1.74074074074074E-3</v>
      </c>
      <c r="I39" s="136">
        <v>113</v>
      </c>
      <c r="J39" s="159">
        <v>2.7349537037039402E-3</v>
      </c>
      <c r="K39" s="1">
        <f t="shared" si="0"/>
        <v>6</v>
      </c>
      <c r="L39" s="160"/>
    </row>
    <row r="40" spans="1:12" ht="18.75" x14ac:dyDescent="0.25">
      <c r="A40" s="159">
        <v>1.40972222222221E-3</v>
      </c>
      <c r="B40" s="136">
        <v>112</v>
      </c>
      <c r="C40" s="159">
        <v>1.2361111111111099E-3</v>
      </c>
      <c r="D40">
        <f t="shared" si="1"/>
        <v>142</v>
      </c>
      <c r="H40" s="162">
        <v>1.75E-3</v>
      </c>
      <c r="I40" s="136">
        <v>112</v>
      </c>
      <c r="J40" s="159">
        <v>2.73379629629654E-3</v>
      </c>
      <c r="K40" s="1">
        <f t="shared" si="0"/>
        <v>6</v>
      </c>
      <c r="L40" s="160"/>
    </row>
    <row r="41" spans="1:12" ht="18.75" x14ac:dyDescent="0.25">
      <c r="A41" s="159">
        <v>1.41550925925925E-3</v>
      </c>
      <c r="B41" s="136">
        <v>111</v>
      </c>
      <c r="C41" s="159">
        <v>1.2372685185185199E-3</v>
      </c>
      <c r="D41">
        <f t="shared" si="1"/>
        <v>142</v>
      </c>
      <c r="H41" s="162">
        <v>1.7592592592592601E-3</v>
      </c>
      <c r="I41" s="136">
        <v>111</v>
      </c>
      <c r="J41" s="159">
        <v>2.7326388888891302E-3</v>
      </c>
      <c r="K41" s="1">
        <f t="shared" si="0"/>
        <v>6</v>
      </c>
      <c r="L41" s="160"/>
    </row>
    <row r="42" spans="1:12" ht="18.75" x14ac:dyDescent="0.25">
      <c r="A42" s="159">
        <v>1.4212962962962901E-3</v>
      </c>
      <c r="B42" s="136">
        <v>110</v>
      </c>
      <c r="C42" s="159">
        <v>1.2384259259259299E-3</v>
      </c>
      <c r="D42">
        <f t="shared" si="1"/>
        <v>142</v>
      </c>
      <c r="H42" s="162">
        <v>1.76851851851852E-3</v>
      </c>
      <c r="I42" s="136">
        <v>110</v>
      </c>
      <c r="J42" s="159">
        <v>2.73148148148172E-3</v>
      </c>
      <c r="K42" s="1">
        <f t="shared" si="0"/>
        <v>6</v>
      </c>
      <c r="L42" s="160"/>
    </row>
    <row r="43" spans="1:12" ht="18.75" x14ac:dyDescent="0.25">
      <c r="A43" s="159">
        <v>1.4270833333333199E-3</v>
      </c>
      <c r="B43" s="136">
        <v>109</v>
      </c>
      <c r="C43" s="159">
        <v>1.23958333333333E-3</v>
      </c>
      <c r="D43">
        <f t="shared" si="1"/>
        <v>142</v>
      </c>
      <c r="H43" s="162">
        <v>1.77777777777778E-3</v>
      </c>
      <c r="I43" s="136">
        <v>109</v>
      </c>
      <c r="J43" s="159">
        <v>2.7303240740743102E-3</v>
      </c>
      <c r="K43" s="1">
        <f t="shared" si="0"/>
        <v>7</v>
      </c>
      <c r="L43" s="160"/>
    </row>
    <row r="44" spans="1:12" ht="18.75" x14ac:dyDescent="0.25">
      <c r="A44" s="159">
        <v>1.43287037037036E-3</v>
      </c>
      <c r="B44" s="136">
        <v>108</v>
      </c>
      <c r="C44" s="159">
        <v>1.24074074074074E-3</v>
      </c>
      <c r="D44">
        <f t="shared" si="1"/>
        <v>142</v>
      </c>
      <c r="H44" s="162">
        <v>1.7870370370370299E-3</v>
      </c>
      <c r="I44" s="136">
        <v>108</v>
      </c>
      <c r="J44" s="159">
        <v>2.7291666666669E-3</v>
      </c>
      <c r="K44" s="1">
        <f t="shared" si="0"/>
        <v>7</v>
      </c>
      <c r="L44" s="160"/>
    </row>
    <row r="45" spans="1:12" ht="18.75" x14ac:dyDescent="0.25">
      <c r="A45" s="159">
        <v>1.4386574074074E-3</v>
      </c>
      <c r="B45" s="136">
        <v>107</v>
      </c>
      <c r="C45" s="159">
        <v>1.24189814814815E-3</v>
      </c>
      <c r="D45">
        <f t="shared" si="1"/>
        <v>141</v>
      </c>
      <c r="H45" s="162">
        <v>1.79629629629629E-3</v>
      </c>
      <c r="I45" s="136">
        <v>107</v>
      </c>
      <c r="J45" s="159">
        <v>2.7280092592595001E-3</v>
      </c>
      <c r="K45" s="1">
        <f t="shared" si="0"/>
        <v>7</v>
      </c>
      <c r="L45" s="160"/>
    </row>
    <row r="46" spans="1:12" ht="18.75" x14ac:dyDescent="0.25">
      <c r="A46" s="159">
        <v>1.4444444444444301E-3</v>
      </c>
      <c r="B46" s="136">
        <v>106</v>
      </c>
      <c r="C46" s="159">
        <v>1.24305555555556E-3</v>
      </c>
      <c r="D46">
        <f t="shared" si="1"/>
        <v>141</v>
      </c>
      <c r="H46" s="162">
        <v>1.8055555555555501E-3</v>
      </c>
      <c r="I46" s="136">
        <v>106</v>
      </c>
      <c r="J46" s="159">
        <v>2.7268518518520899E-3</v>
      </c>
      <c r="K46" s="1">
        <f t="shared" si="0"/>
        <v>7</v>
      </c>
      <c r="L46" s="160"/>
    </row>
    <row r="47" spans="1:12" ht="18.75" x14ac:dyDescent="0.25">
      <c r="A47" s="159">
        <v>1.4502314814814701E-3</v>
      </c>
      <c r="B47" s="136">
        <v>105</v>
      </c>
      <c r="C47" s="159">
        <v>1.24421296296296E-3</v>
      </c>
      <c r="D47">
        <f t="shared" si="1"/>
        <v>141</v>
      </c>
      <c r="H47" s="162">
        <v>1.8148148148148099E-3</v>
      </c>
      <c r="I47" s="136">
        <v>105</v>
      </c>
      <c r="J47" s="159">
        <v>2.7256944444446801E-3</v>
      </c>
      <c r="K47" s="1">
        <f t="shared" si="0"/>
        <v>7</v>
      </c>
      <c r="L47" s="160"/>
    </row>
    <row r="48" spans="1:12" ht="18.75" x14ac:dyDescent="0.25">
      <c r="A48" s="159">
        <v>1.4560185185185099E-3</v>
      </c>
      <c r="B48" s="136">
        <v>104</v>
      </c>
      <c r="C48" s="159">
        <v>1.24537037037037E-3</v>
      </c>
      <c r="D48">
        <f t="shared" si="1"/>
        <v>141</v>
      </c>
      <c r="H48" s="162">
        <v>1.82407407407407E-3</v>
      </c>
      <c r="I48" s="136">
        <v>104</v>
      </c>
      <c r="J48" s="159">
        <v>2.7245370370372699E-3</v>
      </c>
      <c r="K48" s="1">
        <f t="shared" si="0"/>
        <v>7</v>
      </c>
      <c r="L48" s="160"/>
    </row>
    <row r="49" spans="1:12" ht="18.75" x14ac:dyDescent="0.25">
      <c r="A49" s="159">
        <v>1.46180555555554E-3</v>
      </c>
      <c r="B49" s="136">
        <v>103</v>
      </c>
      <c r="C49" s="159">
        <v>1.24652777777778E-3</v>
      </c>
      <c r="D49">
        <f t="shared" si="1"/>
        <v>141</v>
      </c>
      <c r="H49" s="162">
        <v>1.83333333333333E-3</v>
      </c>
      <c r="I49" s="136">
        <v>103</v>
      </c>
      <c r="J49" s="159">
        <v>2.7233796296298701E-3</v>
      </c>
      <c r="K49" s="1">
        <f t="shared" si="0"/>
        <v>7</v>
      </c>
      <c r="L49" s="160"/>
    </row>
    <row r="50" spans="1:12" ht="18.75" x14ac:dyDescent="0.25">
      <c r="A50" s="159">
        <v>1.46759259259258E-3</v>
      </c>
      <c r="B50" s="136">
        <v>102</v>
      </c>
      <c r="C50" s="159">
        <v>1.24768518518518E-3</v>
      </c>
      <c r="D50">
        <f t="shared" si="1"/>
        <v>140</v>
      </c>
      <c r="H50" s="162">
        <v>1.8425925925925899E-3</v>
      </c>
      <c r="I50" s="136">
        <v>102</v>
      </c>
      <c r="J50" s="159">
        <v>2.7222222222224599E-3</v>
      </c>
      <c r="K50" s="1">
        <f t="shared" si="0"/>
        <v>7</v>
      </c>
      <c r="L50" s="160"/>
    </row>
    <row r="51" spans="1:12" ht="18.75" x14ac:dyDescent="0.25">
      <c r="A51" s="159">
        <v>1.4733796296296201E-3</v>
      </c>
      <c r="B51" s="136">
        <v>101</v>
      </c>
      <c r="C51" s="159">
        <v>1.24884259259259E-3</v>
      </c>
      <c r="D51">
        <f t="shared" si="1"/>
        <v>140</v>
      </c>
      <c r="H51" s="162">
        <v>1.85185185185185E-3</v>
      </c>
      <c r="I51" s="136">
        <v>101</v>
      </c>
      <c r="J51" s="159">
        <v>2.7210648148150501E-3</v>
      </c>
      <c r="K51" s="1">
        <f t="shared" si="0"/>
        <v>8</v>
      </c>
      <c r="L51" s="160"/>
    </row>
    <row r="52" spans="1:12" ht="18.75" x14ac:dyDescent="0.25">
      <c r="A52" s="159">
        <v>1.4791666666666499E-3</v>
      </c>
      <c r="B52" s="136">
        <v>100</v>
      </c>
      <c r="C52" s="159">
        <v>1.25E-3</v>
      </c>
      <c r="D52">
        <f t="shared" si="1"/>
        <v>140</v>
      </c>
      <c r="H52" s="162">
        <v>1.86111111111111E-3</v>
      </c>
      <c r="I52" s="136">
        <v>100</v>
      </c>
      <c r="J52" s="159">
        <v>2.7199074074076399E-3</v>
      </c>
      <c r="K52" s="1">
        <f t="shared" si="0"/>
        <v>8</v>
      </c>
      <c r="L52" s="160"/>
    </row>
    <row r="53" spans="1:12" ht="18.75" x14ac:dyDescent="0.25">
      <c r="A53" s="159">
        <v>1.4849537037036899E-3</v>
      </c>
      <c r="B53" s="136">
        <v>99</v>
      </c>
      <c r="C53" s="159">
        <v>1.25115740740741E-3</v>
      </c>
      <c r="D53">
        <f t="shared" si="1"/>
        <v>140</v>
      </c>
      <c r="H53" s="162">
        <v>1.8703703703703699E-3</v>
      </c>
      <c r="I53" s="136">
        <v>99</v>
      </c>
      <c r="J53" s="159">
        <v>2.7187500000002401E-3</v>
      </c>
      <c r="K53" s="1">
        <f t="shared" si="0"/>
        <v>8</v>
      </c>
      <c r="L53" s="160"/>
    </row>
    <row r="54" spans="1:12" ht="18.75" x14ac:dyDescent="0.25">
      <c r="A54" s="159">
        <v>1.49074074074073E-3</v>
      </c>
      <c r="B54" s="136">
        <v>98</v>
      </c>
      <c r="C54" s="159">
        <v>1.2523148148148101E-3</v>
      </c>
      <c r="D54">
        <f t="shared" si="1"/>
        <v>140</v>
      </c>
      <c r="H54" s="162">
        <v>1.87962962962963E-3</v>
      </c>
      <c r="I54" s="136">
        <v>98</v>
      </c>
      <c r="J54" s="159">
        <v>2.7175925925928299E-3</v>
      </c>
      <c r="K54" s="1">
        <f t="shared" si="0"/>
        <v>8</v>
      </c>
      <c r="L54" s="160"/>
    </row>
    <row r="55" spans="1:12" ht="18.75" x14ac:dyDescent="0.25">
      <c r="A55" s="159">
        <v>1.49652777777777E-3</v>
      </c>
      <c r="B55" s="136">
        <v>97</v>
      </c>
      <c r="C55" s="159">
        <v>1.2534722222222201E-3</v>
      </c>
      <c r="D55">
        <f t="shared" si="1"/>
        <v>139</v>
      </c>
      <c r="H55" s="162">
        <v>1.88888888888889E-3</v>
      </c>
      <c r="I55" s="136">
        <v>97</v>
      </c>
      <c r="J55" s="159">
        <v>2.7164351851854201E-3</v>
      </c>
      <c r="K55" s="1">
        <f t="shared" si="0"/>
        <v>8</v>
      </c>
      <c r="L55" s="160"/>
    </row>
    <row r="56" spans="1:12" ht="18.75" x14ac:dyDescent="0.25">
      <c r="A56" s="159">
        <v>1.5023148148148001E-3</v>
      </c>
      <c r="B56" s="136">
        <v>96</v>
      </c>
      <c r="C56" s="159">
        <v>1.2546296296296301E-3</v>
      </c>
      <c r="D56">
        <f t="shared" si="1"/>
        <v>139</v>
      </c>
      <c r="H56" s="162">
        <v>1.8981481481481501E-3</v>
      </c>
      <c r="I56" s="136">
        <v>96</v>
      </c>
      <c r="J56" s="159">
        <v>2.7152777777780098E-3</v>
      </c>
      <c r="K56" s="1">
        <f t="shared" si="0"/>
        <v>8</v>
      </c>
      <c r="L56" s="160"/>
    </row>
    <row r="57" spans="1:12" ht="18.75" x14ac:dyDescent="0.25">
      <c r="A57" s="159">
        <v>1.5081018518518399E-3</v>
      </c>
      <c r="B57" s="136">
        <v>95</v>
      </c>
      <c r="C57" s="159">
        <v>1.2557870370370401E-3</v>
      </c>
      <c r="D57">
        <f t="shared" si="1"/>
        <v>139</v>
      </c>
      <c r="H57" s="162">
        <v>1.9074074074074E-3</v>
      </c>
      <c r="I57" s="136">
        <v>95</v>
      </c>
      <c r="J57" s="159">
        <v>2.71412037037061E-3</v>
      </c>
      <c r="K57" s="1">
        <f t="shared" si="0"/>
        <v>8</v>
      </c>
      <c r="L57" s="160"/>
    </row>
    <row r="58" spans="1:12" ht="18.75" x14ac:dyDescent="0.25">
      <c r="A58" s="159">
        <v>1.51388888888887E-3</v>
      </c>
      <c r="B58" s="136">
        <v>94</v>
      </c>
      <c r="C58" s="159">
        <v>1.2569444444444401E-3</v>
      </c>
      <c r="D58">
        <f t="shared" si="1"/>
        <v>139</v>
      </c>
      <c r="H58" s="162">
        <v>1.9166666666666601E-3</v>
      </c>
      <c r="I58" s="136">
        <v>94</v>
      </c>
      <c r="J58" s="159">
        <v>2.7129629629631998E-3</v>
      </c>
      <c r="K58" s="1">
        <f t="shared" si="0"/>
        <v>8</v>
      </c>
      <c r="L58" s="160"/>
    </row>
    <row r="59" spans="1:12" ht="18.75" x14ac:dyDescent="0.25">
      <c r="A59" s="159">
        <v>1.51967592592591E-3</v>
      </c>
      <c r="B59" s="136">
        <v>93</v>
      </c>
      <c r="C59" s="159">
        <v>1.2581018518518501E-3</v>
      </c>
      <c r="D59">
        <f t="shared" si="1"/>
        <v>139</v>
      </c>
      <c r="H59" s="162">
        <v>1.9259259259259199E-3</v>
      </c>
      <c r="I59" s="136">
        <v>93</v>
      </c>
      <c r="J59" s="159">
        <v>2.71180555555579E-3</v>
      </c>
      <c r="K59" s="1">
        <f t="shared" si="0"/>
        <v>9</v>
      </c>
      <c r="L59" s="160"/>
    </row>
    <row r="60" spans="1:12" ht="18.75" x14ac:dyDescent="0.25">
      <c r="A60" s="159">
        <v>1.52546296296295E-3</v>
      </c>
      <c r="B60" s="136">
        <v>92</v>
      </c>
      <c r="C60" s="159">
        <v>1.2592592592592601E-3</v>
      </c>
      <c r="D60">
        <f t="shared" si="1"/>
        <v>138</v>
      </c>
      <c r="H60" s="162">
        <v>1.93518518518518E-3</v>
      </c>
      <c r="I60" s="136">
        <v>92</v>
      </c>
      <c r="J60" s="159">
        <v>2.7106481481483798E-3</v>
      </c>
      <c r="K60" s="1">
        <f t="shared" si="0"/>
        <v>9</v>
      </c>
      <c r="L60" s="160"/>
    </row>
    <row r="61" spans="1:12" ht="18.75" x14ac:dyDescent="0.25">
      <c r="A61" s="159">
        <v>1.5312499999999901E-3</v>
      </c>
      <c r="B61" s="136">
        <v>91</v>
      </c>
      <c r="C61" s="159">
        <v>1.2604166666666701E-3</v>
      </c>
      <c r="D61">
        <f t="shared" si="1"/>
        <v>138</v>
      </c>
      <c r="H61" s="162">
        <v>1.9444444444444401E-3</v>
      </c>
      <c r="I61" s="136">
        <v>91</v>
      </c>
      <c r="J61" s="159">
        <v>2.70949074074098E-3</v>
      </c>
      <c r="K61" s="1">
        <f t="shared" si="0"/>
        <v>9</v>
      </c>
      <c r="L61" s="160"/>
    </row>
    <row r="62" spans="1:12" ht="18.75" x14ac:dyDescent="0.25">
      <c r="A62" s="159">
        <v>1.5370370370370199E-3</v>
      </c>
      <c r="B62" s="136">
        <v>90</v>
      </c>
      <c r="C62" s="159">
        <v>1.2615740740740699E-3</v>
      </c>
      <c r="D62">
        <f t="shared" si="1"/>
        <v>138</v>
      </c>
      <c r="H62" s="162">
        <v>1.9537037037037001E-3</v>
      </c>
      <c r="I62" s="136">
        <v>90</v>
      </c>
      <c r="J62" s="159">
        <v>2.7083333333335702E-3</v>
      </c>
      <c r="K62" s="1">
        <f t="shared" si="0"/>
        <v>9</v>
      </c>
      <c r="L62" s="160"/>
    </row>
    <row r="63" spans="1:12" ht="18.75" x14ac:dyDescent="0.25">
      <c r="A63" s="159">
        <v>1.54282407407406E-3</v>
      </c>
      <c r="B63" s="136">
        <v>89</v>
      </c>
      <c r="C63" s="159">
        <v>1.2627314814814799E-3</v>
      </c>
      <c r="D63">
        <f t="shared" si="1"/>
        <v>138</v>
      </c>
      <c r="H63" s="162">
        <v>1.9629629629629602E-3</v>
      </c>
      <c r="I63" s="136">
        <v>89</v>
      </c>
      <c r="J63" s="159">
        <v>2.70717592592616E-3</v>
      </c>
      <c r="K63" s="1">
        <f t="shared" si="0"/>
        <v>9</v>
      </c>
      <c r="L63" s="160"/>
    </row>
    <row r="64" spans="1:12" ht="18.75" x14ac:dyDescent="0.25">
      <c r="A64" s="159">
        <v>1.5486111111111E-3</v>
      </c>
      <c r="B64" s="136">
        <v>88</v>
      </c>
      <c r="C64" s="159">
        <v>1.2638888888888899E-3</v>
      </c>
      <c r="D64">
        <f t="shared" si="1"/>
        <v>138</v>
      </c>
      <c r="H64" s="162">
        <v>1.9722222222222198E-3</v>
      </c>
      <c r="I64" s="136">
        <v>88</v>
      </c>
      <c r="J64" s="159">
        <v>2.7060185185187502E-3</v>
      </c>
      <c r="K64" s="1">
        <f t="shared" si="0"/>
        <v>9</v>
      </c>
      <c r="L64" s="160"/>
    </row>
    <row r="65" spans="1:12" ht="18.75" x14ac:dyDescent="0.25">
      <c r="A65" s="159">
        <v>1.5543981481481301E-3</v>
      </c>
      <c r="B65" s="136">
        <v>87</v>
      </c>
      <c r="C65" s="159">
        <v>1.2650462962962999E-3</v>
      </c>
      <c r="D65">
        <f t="shared" si="1"/>
        <v>137</v>
      </c>
      <c r="H65" s="162">
        <v>1.9814814814814799E-3</v>
      </c>
      <c r="I65" s="136">
        <v>87</v>
      </c>
      <c r="J65" s="159">
        <v>2.70486111111134E-3</v>
      </c>
      <c r="K65" s="1">
        <f t="shared" si="0"/>
        <v>9</v>
      </c>
      <c r="L65" s="160"/>
    </row>
    <row r="66" spans="1:12" ht="18.75" x14ac:dyDescent="0.25">
      <c r="A66" s="159">
        <v>1.5601851851851701E-3</v>
      </c>
      <c r="B66" s="136">
        <v>86</v>
      </c>
      <c r="C66" s="159">
        <v>1.2662037037036999E-3</v>
      </c>
      <c r="D66">
        <f t="shared" si="1"/>
        <v>137</v>
      </c>
      <c r="H66" s="162">
        <v>1.99074074074074E-3</v>
      </c>
      <c r="I66" s="136">
        <v>86</v>
      </c>
      <c r="J66" s="159">
        <v>2.7037037037039402E-3</v>
      </c>
      <c r="K66" s="1">
        <f t="shared" ref="K66:K129" si="3">VLOOKUP(J66,$H$2:$I$151,2,TRUE)</f>
        <v>9</v>
      </c>
      <c r="L66" s="160"/>
    </row>
    <row r="67" spans="1:12" ht="18.75" x14ac:dyDescent="0.25">
      <c r="A67" s="159">
        <v>1.5659722222222099E-3</v>
      </c>
      <c r="B67" s="136">
        <v>85</v>
      </c>
      <c r="C67" s="159">
        <v>1.2673611111111099E-3</v>
      </c>
      <c r="D67">
        <f t="shared" ref="D67:D130" si="4">VLOOKUP(C67,$A$2:$B$151,2)</f>
        <v>137</v>
      </c>
      <c r="H67" s="162">
        <v>2E-3</v>
      </c>
      <c r="I67" s="136">
        <v>85</v>
      </c>
      <c r="J67" s="159">
        <v>2.70254629629653E-3</v>
      </c>
      <c r="K67" s="1">
        <f t="shared" si="3"/>
        <v>10</v>
      </c>
      <c r="L67" s="160"/>
    </row>
    <row r="68" spans="1:12" ht="18.75" x14ac:dyDescent="0.25">
      <c r="A68" s="159">
        <v>1.57175925925924E-3</v>
      </c>
      <c r="B68" s="136">
        <v>84</v>
      </c>
      <c r="C68" s="159">
        <v>1.26851851851852E-3</v>
      </c>
      <c r="D68">
        <f t="shared" si="4"/>
        <v>137</v>
      </c>
      <c r="H68" s="162">
        <v>2.0092592592592601E-3</v>
      </c>
      <c r="I68" s="136">
        <v>84</v>
      </c>
      <c r="J68" s="159">
        <v>2.7013888888891202E-3</v>
      </c>
      <c r="K68" s="1">
        <f t="shared" si="3"/>
        <v>10</v>
      </c>
      <c r="L68" s="160"/>
    </row>
    <row r="69" spans="1:12" ht="18.75" x14ac:dyDescent="0.25">
      <c r="A69" s="159">
        <v>1.57754629629628E-3</v>
      </c>
      <c r="B69" s="136">
        <v>83</v>
      </c>
      <c r="C69" s="159">
        <v>1.26967592592593E-3</v>
      </c>
      <c r="D69">
        <f t="shared" si="4"/>
        <v>137</v>
      </c>
      <c r="H69" s="162">
        <v>2.0185185185185102E-3</v>
      </c>
      <c r="I69" s="136">
        <v>83</v>
      </c>
      <c r="J69" s="159">
        <v>2.70023148148171E-3</v>
      </c>
      <c r="K69" s="1">
        <f t="shared" si="3"/>
        <v>10</v>
      </c>
      <c r="L69" s="160"/>
    </row>
    <row r="70" spans="1:12" ht="18.75" x14ac:dyDescent="0.25">
      <c r="A70" s="159">
        <v>1.5833333333333201E-3</v>
      </c>
      <c r="B70" s="136">
        <v>82</v>
      </c>
      <c r="C70" s="159">
        <v>1.27083333333333E-3</v>
      </c>
      <c r="D70">
        <f t="shared" si="4"/>
        <v>136</v>
      </c>
      <c r="H70" s="162">
        <v>2.0277777777777698E-3</v>
      </c>
      <c r="I70" s="136">
        <v>82</v>
      </c>
      <c r="J70" s="159">
        <v>2.6990740740743101E-3</v>
      </c>
      <c r="K70" s="1">
        <f t="shared" si="3"/>
        <v>10</v>
      </c>
      <c r="L70" s="160"/>
    </row>
    <row r="71" spans="1:12" ht="18.75" x14ac:dyDescent="0.25">
      <c r="A71" s="159">
        <v>1.5891203703703499E-3</v>
      </c>
      <c r="B71" s="136">
        <v>81</v>
      </c>
      <c r="C71" s="159">
        <v>1.27199074074074E-3</v>
      </c>
      <c r="D71">
        <f t="shared" si="4"/>
        <v>136</v>
      </c>
      <c r="H71" s="162">
        <v>2.0370370370370299E-3</v>
      </c>
      <c r="I71" s="136">
        <v>81</v>
      </c>
      <c r="J71" s="159">
        <v>2.6979166666668999E-3</v>
      </c>
      <c r="K71" s="1">
        <f t="shared" si="3"/>
        <v>10</v>
      </c>
      <c r="L71" s="160"/>
    </row>
    <row r="72" spans="1:12" ht="18.75" x14ac:dyDescent="0.25">
      <c r="A72" s="159">
        <v>1.59490740740739E-3</v>
      </c>
      <c r="B72" s="136">
        <v>80</v>
      </c>
      <c r="C72" s="159">
        <v>1.27314814814815E-3</v>
      </c>
      <c r="D72">
        <f t="shared" si="4"/>
        <v>136</v>
      </c>
      <c r="H72" s="162">
        <v>2.04629629629629E-3</v>
      </c>
      <c r="I72" s="136">
        <v>80</v>
      </c>
      <c r="J72" s="159">
        <v>2.6967592592594901E-3</v>
      </c>
      <c r="K72" s="1">
        <f t="shared" si="3"/>
        <v>10</v>
      </c>
      <c r="L72" s="160"/>
    </row>
    <row r="73" spans="1:12" ht="18.75" x14ac:dyDescent="0.25">
      <c r="A73" s="159">
        <v>1.60069444444443E-3</v>
      </c>
      <c r="B73" s="136">
        <v>79</v>
      </c>
      <c r="C73" s="159">
        <v>1.27430555555556E-3</v>
      </c>
      <c r="D73">
        <f t="shared" si="4"/>
        <v>136</v>
      </c>
      <c r="H73" s="162">
        <v>2.0555555555555501E-3</v>
      </c>
      <c r="I73" s="136">
        <v>79</v>
      </c>
      <c r="J73" s="159">
        <v>2.6956018518520799E-3</v>
      </c>
      <c r="K73" s="1">
        <f t="shared" si="3"/>
        <v>10</v>
      </c>
      <c r="L73" s="160"/>
    </row>
    <row r="74" spans="1:12" ht="18.75" x14ac:dyDescent="0.25">
      <c r="A74" s="159">
        <v>1.6064814814814601E-3</v>
      </c>
      <c r="B74" s="136">
        <v>78</v>
      </c>
      <c r="C74" s="159">
        <v>1.27546296296296E-3</v>
      </c>
      <c r="D74">
        <f t="shared" si="4"/>
        <v>136</v>
      </c>
      <c r="H74" s="162">
        <v>2.0648148148148101E-3</v>
      </c>
      <c r="I74" s="136">
        <v>78</v>
      </c>
      <c r="J74" s="159">
        <v>2.6944444444446801E-3</v>
      </c>
      <c r="K74" s="1">
        <f t="shared" si="3"/>
        <v>10</v>
      </c>
      <c r="L74" s="160"/>
    </row>
    <row r="75" spans="1:12" ht="18.75" x14ac:dyDescent="0.25">
      <c r="A75" s="159">
        <v>1.6122685185185001E-3</v>
      </c>
      <c r="B75" s="136">
        <v>77</v>
      </c>
      <c r="C75" s="159">
        <v>1.27662037037037E-3</v>
      </c>
      <c r="D75">
        <f t="shared" si="4"/>
        <v>135</v>
      </c>
      <c r="H75" s="162">
        <v>2.0740740740740702E-3</v>
      </c>
      <c r="I75" s="136">
        <v>77</v>
      </c>
      <c r="J75" s="159">
        <v>2.6932870370372699E-3</v>
      </c>
      <c r="K75" s="1">
        <f t="shared" si="3"/>
        <v>11</v>
      </c>
      <c r="L75" s="160"/>
    </row>
    <row r="76" spans="1:12" ht="18.75" x14ac:dyDescent="0.25">
      <c r="A76" s="159">
        <v>1.6180555555555399E-3</v>
      </c>
      <c r="B76" s="136">
        <v>76</v>
      </c>
      <c r="C76" s="159">
        <v>1.27777777777778E-3</v>
      </c>
      <c r="D76">
        <f t="shared" si="4"/>
        <v>135</v>
      </c>
      <c r="H76" s="162">
        <v>2.0833333333333298E-3</v>
      </c>
      <c r="I76" s="136">
        <v>76</v>
      </c>
      <c r="J76" s="159">
        <v>2.6921296296298601E-3</v>
      </c>
      <c r="K76" s="1">
        <f t="shared" si="3"/>
        <v>11</v>
      </c>
      <c r="L76" s="160"/>
    </row>
    <row r="77" spans="1:12" ht="18.75" x14ac:dyDescent="0.25">
      <c r="A77" s="159">
        <v>1.62384259259257E-3</v>
      </c>
      <c r="B77" s="136">
        <v>75</v>
      </c>
      <c r="C77" s="159">
        <v>1.27893518518518E-3</v>
      </c>
      <c r="D77">
        <f t="shared" si="4"/>
        <v>135</v>
      </c>
      <c r="H77" s="162">
        <v>2.0925925925925899E-3</v>
      </c>
      <c r="I77" s="136">
        <v>75</v>
      </c>
      <c r="J77" s="159">
        <v>2.6909722222224499E-3</v>
      </c>
      <c r="K77" s="1">
        <f t="shared" si="3"/>
        <v>11</v>
      </c>
      <c r="L77" s="160"/>
    </row>
    <row r="78" spans="1:12" ht="18.75" x14ac:dyDescent="0.25">
      <c r="A78" s="159">
        <v>1.62962962962961E-3</v>
      </c>
      <c r="B78" s="136">
        <v>74</v>
      </c>
      <c r="C78" s="159">
        <v>1.2800925925925901E-3</v>
      </c>
      <c r="D78">
        <f t="shared" si="4"/>
        <v>135</v>
      </c>
      <c r="H78" s="162">
        <v>2.10185185185185E-3</v>
      </c>
      <c r="I78" s="136">
        <v>74</v>
      </c>
      <c r="J78" s="159">
        <v>2.6898148148150501E-3</v>
      </c>
      <c r="K78" s="1">
        <f t="shared" si="3"/>
        <v>11</v>
      </c>
      <c r="L78" s="160"/>
    </row>
    <row r="79" spans="1:12" ht="18.75" x14ac:dyDescent="0.25">
      <c r="A79" s="159">
        <v>1.63541666666665E-3</v>
      </c>
      <c r="B79" s="136">
        <v>73</v>
      </c>
      <c r="C79" s="159">
        <v>1.2812500000000001E-3</v>
      </c>
      <c r="D79">
        <f t="shared" si="4"/>
        <v>135</v>
      </c>
      <c r="H79" s="162">
        <v>2.11111111111111E-3</v>
      </c>
      <c r="I79" s="136">
        <v>73</v>
      </c>
      <c r="J79" s="159">
        <v>2.6886574074076399E-3</v>
      </c>
      <c r="K79" s="1">
        <f t="shared" si="3"/>
        <v>11</v>
      </c>
      <c r="L79" s="160"/>
    </row>
    <row r="80" spans="1:12" ht="18.75" x14ac:dyDescent="0.25">
      <c r="A80" s="159">
        <v>1.6412037037036799E-3</v>
      </c>
      <c r="B80" s="136">
        <v>72</v>
      </c>
      <c r="C80" s="159">
        <v>1.2824074074074101E-3</v>
      </c>
      <c r="D80">
        <f t="shared" si="4"/>
        <v>134</v>
      </c>
      <c r="H80" s="162">
        <v>2.1203703703703701E-3</v>
      </c>
      <c r="I80" s="137">
        <v>72</v>
      </c>
      <c r="J80" s="159">
        <v>2.6875000000002301E-3</v>
      </c>
      <c r="K80" s="1">
        <f t="shared" si="3"/>
        <v>11</v>
      </c>
      <c r="L80" s="160"/>
    </row>
    <row r="81" spans="1:12" ht="18.75" x14ac:dyDescent="0.25">
      <c r="A81" s="159">
        <v>1.6469907407407199E-3</v>
      </c>
      <c r="B81" s="136">
        <v>71</v>
      </c>
      <c r="C81" s="159">
        <v>1.2835648148148101E-3</v>
      </c>
      <c r="D81">
        <f t="shared" si="4"/>
        <v>134</v>
      </c>
      <c r="H81" s="162">
        <v>2.1296296296296302E-3</v>
      </c>
      <c r="I81" s="136">
        <v>71</v>
      </c>
      <c r="J81" s="159">
        <v>2.6863425925928199E-3</v>
      </c>
      <c r="K81" s="1">
        <f t="shared" si="3"/>
        <v>11</v>
      </c>
      <c r="L81" s="160"/>
    </row>
    <row r="82" spans="1:12" ht="18.75" x14ac:dyDescent="0.25">
      <c r="A82" s="159">
        <v>1.65277777777776E-3</v>
      </c>
      <c r="B82" s="136">
        <v>70</v>
      </c>
      <c r="C82" s="159">
        <v>1.2847222222222201E-3</v>
      </c>
      <c r="D82">
        <f t="shared" si="4"/>
        <v>134</v>
      </c>
      <c r="H82" s="162">
        <v>2.1388888888888799E-3</v>
      </c>
      <c r="I82" s="136">
        <v>70</v>
      </c>
      <c r="J82" s="159">
        <v>2.68518518518542E-3</v>
      </c>
      <c r="K82" s="1">
        <f t="shared" si="3"/>
        <v>11</v>
      </c>
      <c r="L82" s="160"/>
    </row>
    <row r="83" spans="1:12" ht="18.75" x14ac:dyDescent="0.25">
      <c r="A83" s="159">
        <v>1.6585648148148E-3</v>
      </c>
      <c r="B83" s="136">
        <v>69</v>
      </c>
      <c r="C83" s="159">
        <v>1.2858796296296301E-3</v>
      </c>
      <c r="D83">
        <f t="shared" si="4"/>
        <v>134</v>
      </c>
      <c r="H83" s="162">
        <v>2.1481481481481399E-3</v>
      </c>
      <c r="I83" s="136">
        <v>69</v>
      </c>
      <c r="J83" s="159">
        <v>2.6840277777780098E-3</v>
      </c>
      <c r="K83" s="1">
        <f t="shared" si="3"/>
        <v>12</v>
      </c>
      <c r="L83" s="160"/>
    </row>
    <row r="84" spans="1:12" ht="18.75" x14ac:dyDescent="0.25">
      <c r="A84" s="159">
        <v>1.6643518518518301E-3</v>
      </c>
      <c r="B84" s="136">
        <v>68</v>
      </c>
      <c r="C84" s="159">
        <v>1.2870370370370401E-3</v>
      </c>
      <c r="D84">
        <f t="shared" si="4"/>
        <v>134</v>
      </c>
      <c r="H84" s="162">
        <v>2.1574074074074E-3</v>
      </c>
      <c r="I84" s="136">
        <v>68</v>
      </c>
      <c r="J84" s="159">
        <v>2.6828703703706E-3</v>
      </c>
      <c r="K84" s="1">
        <f t="shared" si="3"/>
        <v>12</v>
      </c>
      <c r="L84" s="160"/>
    </row>
    <row r="85" spans="1:12" ht="18.75" x14ac:dyDescent="0.25">
      <c r="A85" s="159">
        <v>1.6701388888888699E-3</v>
      </c>
      <c r="B85" s="136">
        <v>67</v>
      </c>
      <c r="C85" s="159">
        <v>1.2881944444444399E-3</v>
      </c>
      <c r="D85">
        <f t="shared" si="4"/>
        <v>133</v>
      </c>
      <c r="H85" s="162">
        <v>2.1666666666666601E-3</v>
      </c>
      <c r="I85" s="136">
        <v>67</v>
      </c>
      <c r="J85" s="159">
        <v>2.6817129629631898E-3</v>
      </c>
      <c r="K85" s="1">
        <f t="shared" si="3"/>
        <v>12</v>
      </c>
      <c r="L85" s="160"/>
    </row>
    <row r="86" spans="1:12" ht="18.75" x14ac:dyDescent="0.25">
      <c r="A86" s="159">
        <v>1.6759259259259E-3</v>
      </c>
      <c r="B86" s="136">
        <v>66</v>
      </c>
      <c r="C86" s="159">
        <v>1.2893518518518499E-3</v>
      </c>
      <c r="D86">
        <f t="shared" si="4"/>
        <v>133</v>
      </c>
      <c r="H86" s="162">
        <v>2.1759259259259201E-3</v>
      </c>
      <c r="I86" s="136">
        <v>66</v>
      </c>
      <c r="J86" s="159">
        <v>2.68055555555578E-3</v>
      </c>
      <c r="K86" s="1">
        <f t="shared" si="3"/>
        <v>12</v>
      </c>
      <c r="L86" s="160"/>
    </row>
    <row r="87" spans="1:12" ht="18.75" x14ac:dyDescent="0.25">
      <c r="A87" s="159">
        <v>1.68171296296294E-3</v>
      </c>
      <c r="B87" s="136">
        <v>65</v>
      </c>
      <c r="C87" s="159">
        <v>1.2905092592592599E-3</v>
      </c>
      <c r="D87">
        <f t="shared" si="4"/>
        <v>133</v>
      </c>
      <c r="H87" s="162">
        <v>2.1851851851851802E-3</v>
      </c>
      <c r="I87" s="136">
        <v>65</v>
      </c>
      <c r="J87" s="159">
        <v>2.6793981481483798E-3</v>
      </c>
      <c r="K87" s="1">
        <f t="shared" si="3"/>
        <v>12</v>
      </c>
      <c r="L87" s="160"/>
    </row>
    <row r="88" spans="1:12" ht="18.75" x14ac:dyDescent="0.25">
      <c r="A88" s="159">
        <v>1.68749999999998E-3</v>
      </c>
      <c r="B88" s="136">
        <v>64</v>
      </c>
      <c r="C88" s="159">
        <v>1.2916666666666699E-3</v>
      </c>
      <c r="D88">
        <f t="shared" si="4"/>
        <v>133</v>
      </c>
      <c r="H88" s="162">
        <v>2.1944444444444398E-3</v>
      </c>
      <c r="I88" s="136">
        <v>64</v>
      </c>
      <c r="J88" s="159">
        <v>2.67824074074097E-3</v>
      </c>
      <c r="K88" s="1">
        <f t="shared" si="3"/>
        <v>12</v>
      </c>
      <c r="L88" s="160"/>
    </row>
    <row r="89" spans="1:12" ht="18.75" x14ac:dyDescent="0.25">
      <c r="A89" s="159">
        <v>1.6932870370370201E-3</v>
      </c>
      <c r="B89" s="136">
        <v>63</v>
      </c>
      <c r="C89" s="159">
        <v>1.2928240740740699E-3</v>
      </c>
      <c r="D89">
        <f t="shared" si="4"/>
        <v>133</v>
      </c>
      <c r="H89" s="162">
        <v>2.2037037037036999E-3</v>
      </c>
      <c r="I89" s="136">
        <v>63</v>
      </c>
      <c r="J89" s="159">
        <v>2.6770833333335602E-3</v>
      </c>
      <c r="K89" s="1">
        <f t="shared" si="3"/>
        <v>12</v>
      </c>
      <c r="L89" s="160"/>
    </row>
    <row r="90" spans="1:12" ht="18.75" x14ac:dyDescent="0.25">
      <c r="A90" s="159">
        <v>1.6990740740740499E-3</v>
      </c>
      <c r="B90" s="136">
        <v>62</v>
      </c>
      <c r="C90" s="159">
        <v>1.2939814814814799E-3</v>
      </c>
      <c r="D90">
        <f t="shared" si="4"/>
        <v>132</v>
      </c>
      <c r="H90" s="162">
        <v>2.21296296296296E-3</v>
      </c>
      <c r="I90" s="136">
        <v>62</v>
      </c>
      <c r="J90" s="159">
        <v>2.67592592592615E-3</v>
      </c>
      <c r="K90" s="1">
        <f t="shared" si="3"/>
        <v>12</v>
      </c>
      <c r="L90" s="160"/>
    </row>
    <row r="91" spans="1:12" ht="18.75" x14ac:dyDescent="0.25">
      <c r="A91" s="159">
        <v>1.70486111111109E-3</v>
      </c>
      <c r="B91" s="136">
        <v>61</v>
      </c>
      <c r="C91" s="159">
        <v>1.2951388888888899E-3</v>
      </c>
      <c r="D91">
        <f t="shared" si="4"/>
        <v>132</v>
      </c>
      <c r="H91" s="162">
        <v>2.2222222222222201E-3</v>
      </c>
      <c r="I91" s="136">
        <v>61</v>
      </c>
      <c r="J91" s="159">
        <v>2.6747685185187502E-3</v>
      </c>
      <c r="K91" s="1">
        <f t="shared" si="3"/>
        <v>13</v>
      </c>
      <c r="L91" s="160"/>
    </row>
    <row r="92" spans="1:12" ht="18.75" x14ac:dyDescent="0.25">
      <c r="A92" s="159">
        <v>1.71064814814813E-3</v>
      </c>
      <c r="B92" s="136">
        <v>60</v>
      </c>
      <c r="C92" s="159">
        <v>1.2962962962962999E-3</v>
      </c>
      <c r="D92">
        <f t="shared" si="4"/>
        <v>132</v>
      </c>
      <c r="H92" s="162">
        <v>2.2314814814814801E-3</v>
      </c>
      <c r="I92" s="136">
        <v>60</v>
      </c>
      <c r="J92" s="159">
        <v>2.67361111111134E-3</v>
      </c>
      <c r="K92" s="1">
        <f t="shared" si="3"/>
        <v>13</v>
      </c>
      <c r="L92" s="160"/>
    </row>
    <row r="93" spans="1:12" ht="18.75" x14ac:dyDescent="0.25">
      <c r="A93" s="159">
        <v>1.7164351851851601E-3</v>
      </c>
      <c r="B93" s="136">
        <v>59</v>
      </c>
      <c r="C93" s="159">
        <v>1.2974537037037E-3</v>
      </c>
      <c r="D93">
        <f t="shared" si="4"/>
        <v>132</v>
      </c>
      <c r="H93" s="162">
        <v>2.2407407407407402E-3</v>
      </c>
      <c r="I93" s="136">
        <v>59</v>
      </c>
      <c r="J93" s="159">
        <v>2.6724537037039302E-3</v>
      </c>
      <c r="K93" s="1">
        <f t="shared" si="3"/>
        <v>13</v>
      </c>
      <c r="L93" s="160"/>
    </row>
    <row r="94" spans="1:12" ht="18.75" x14ac:dyDescent="0.25">
      <c r="A94" s="159">
        <v>1.7222222222222001E-3</v>
      </c>
      <c r="B94" s="136">
        <v>58</v>
      </c>
      <c r="C94" s="159">
        <v>1.29861111111111E-3</v>
      </c>
      <c r="D94">
        <f t="shared" si="4"/>
        <v>132</v>
      </c>
      <c r="H94" s="162">
        <v>2.2499999999999899E-3</v>
      </c>
      <c r="I94" s="136">
        <v>58</v>
      </c>
      <c r="J94" s="159">
        <v>2.67129629629652E-3</v>
      </c>
      <c r="K94" s="1">
        <f t="shared" si="3"/>
        <v>13</v>
      </c>
      <c r="L94" s="160"/>
    </row>
    <row r="95" spans="1:12" ht="18.75" x14ac:dyDescent="0.25">
      <c r="A95" s="159">
        <v>1.7280092592592399E-3</v>
      </c>
      <c r="B95" s="136">
        <v>57</v>
      </c>
      <c r="C95" s="159">
        <v>1.29976851851852E-3</v>
      </c>
      <c r="D95">
        <f t="shared" si="4"/>
        <v>131</v>
      </c>
      <c r="H95" s="162">
        <v>2.2592592592592499E-3</v>
      </c>
      <c r="I95" s="136">
        <v>57</v>
      </c>
      <c r="J95" s="159">
        <v>2.6701388888891201E-3</v>
      </c>
      <c r="K95" s="1">
        <f t="shared" si="3"/>
        <v>13</v>
      </c>
      <c r="L95" s="160"/>
    </row>
    <row r="96" spans="1:12" ht="18.75" x14ac:dyDescent="0.25">
      <c r="A96" s="159">
        <v>1.73379629629627E-3</v>
      </c>
      <c r="B96" s="136">
        <v>56</v>
      </c>
      <c r="C96" s="159">
        <v>1.30092592592593E-3</v>
      </c>
      <c r="D96">
        <f t="shared" si="4"/>
        <v>131</v>
      </c>
      <c r="H96" s="162">
        <v>2.26851851851851E-3</v>
      </c>
      <c r="I96" s="136">
        <v>56</v>
      </c>
      <c r="J96" s="159">
        <v>2.6689814814817099E-3</v>
      </c>
      <c r="K96" s="1">
        <f t="shared" si="3"/>
        <v>13</v>
      </c>
      <c r="L96" s="160"/>
    </row>
    <row r="97" spans="1:12" ht="18.75" x14ac:dyDescent="0.25">
      <c r="A97" s="159">
        <v>1.73958333333331E-3</v>
      </c>
      <c r="B97" s="136">
        <v>55</v>
      </c>
      <c r="C97" s="159">
        <v>1.30208333333333E-3</v>
      </c>
      <c r="D97">
        <f t="shared" si="4"/>
        <v>131</v>
      </c>
      <c r="H97" s="162">
        <v>2.2777777777777701E-3</v>
      </c>
      <c r="I97" s="136">
        <v>55</v>
      </c>
      <c r="J97" s="159">
        <v>2.6678240740743001E-3</v>
      </c>
      <c r="K97" s="1">
        <f t="shared" si="3"/>
        <v>13</v>
      </c>
      <c r="L97" s="160"/>
    </row>
    <row r="98" spans="1:12" ht="18.75" x14ac:dyDescent="0.25">
      <c r="A98" s="159">
        <v>1.7453703703703501E-3</v>
      </c>
      <c r="B98" s="136">
        <v>54</v>
      </c>
      <c r="C98" s="159">
        <v>1.30324074074074E-3</v>
      </c>
      <c r="D98">
        <f t="shared" si="4"/>
        <v>131</v>
      </c>
      <c r="H98" s="162">
        <v>2.2870370370370301E-3</v>
      </c>
      <c r="I98" s="136">
        <v>54</v>
      </c>
      <c r="J98" s="159">
        <v>2.6666666666668899E-3</v>
      </c>
      <c r="K98" s="1">
        <f t="shared" si="3"/>
        <v>13</v>
      </c>
      <c r="L98" s="160"/>
    </row>
    <row r="99" spans="1:12" ht="18.75" x14ac:dyDescent="0.25">
      <c r="A99" s="159">
        <v>1.7511574074073799E-3</v>
      </c>
      <c r="B99" s="136">
        <v>53</v>
      </c>
      <c r="C99" s="159">
        <v>1.30439814814815E-3</v>
      </c>
      <c r="D99">
        <f t="shared" si="4"/>
        <v>131</v>
      </c>
      <c r="H99" s="162">
        <v>2.2962962962962902E-3</v>
      </c>
      <c r="I99" s="136">
        <v>53</v>
      </c>
      <c r="J99" s="159">
        <v>2.6655092592594901E-3</v>
      </c>
      <c r="K99" s="1">
        <f t="shared" si="3"/>
        <v>14</v>
      </c>
      <c r="L99" s="160"/>
    </row>
    <row r="100" spans="1:12" ht="18.75" x14ac:dyDescent="0.25">
      <c r="A100" s="159">
        <v>1.7569444444444199E-3</v>
      </c>
      <c r="B100" s="136">
        <v>52</v>
      </c>
      <c r="C100" s="159">
        <v>1.30555555555555E-3</v>
      </c>
      <c r="D100">
        <f t="shared" si="4"/>
        <v>130</v>
      </c>
      <c r="H100" s="162">
        <v>2.3055555555555498E-3</v>
      </c>
      <c r="I100" s="136">
        <v>52</v>
      </c>
      <c r="J100" s="159">
        <v>2.6643518518520799E-3</v>
      </c>
      <c r="K100" s="1">
        <f t="shared" si="3"/>
        <v>14</v>
      </c>
      <c r="L100" s="160"/>
    </row>
    <row r="101" spans="1:12" ht="18.75" x14ac:dyDescent="0.25">
      <c r="A101" s="159">
        <v>1.76273148148146E-3</v>
      </c>
      <c r="B101" s="136">
        <v>51</v>
      </c>
      <c r="C101" s="159">
        <v>1.30671296296296E-3</v>
      </c>
      <c r="D101">
        <f t="shared" si="4"/>
        <v>130</v>
      </c>
      <c r="H101" s="162">
        <v>2.3148148148148099E-3</v>
      </c>
      <c r="I101" s="136">
        <v>51</v>
      </c>
      <c r="J101" s="159">
        <v>2.6631944444446701E-3</v>
      </c>
      <c r="K101" s="1">
        <f t="shared" si="3"/>
        <v>14</v>
      </c>
      <c r="L101" s="160"/>
    </row>
    <row r="102" spans="1:12" ht="18.75" x14ac:dyDescent="0.25">
      <c r="A102" s="159">
        <v>1.76851851851849E-3</v>
      </c>
      <c r="B102" s="136">
        <v>50</v>
      </c>
      <c r="C102" s="159">
        <v>1.30787037037037E-3</v>
      </c>
      <c r="D102">
        <f t="shared" si="4"/>
        <v>130</v>
      </c>
      <c r="H102" s="162">
        <v>2.32407407407407E-3</v>
      </c>
      <c r="I102" s="136">
        <v>50</v>
      </c>
      <c r="J102" s="159">
        <v>2.6620370370372599E-3</v>
      </c>
      <c r="K102" s="1">
        <f t="shared" si="3"/>
        <v>14</v>
      </c>
      <c r="L102" s="160"/>
    </row>
    <row r="103" spans="1:12" ht="18.75" x14ac:dyDescent="0.25">
      <c r="A103" s="159">
        <v>1.7743055555555301E-3</v>
      </c>
      <c r="B103" s="136">
        <v>49</v>
      </c>
      <c r="C103" s="159">
        <v>1.30902777777778E-3</v>
      </c>
      <c r="D103">
        <f t="shared" si="4"/>
        <v>130</v>
      </c>
      <c r="H103" s="162">
        <v>2.3333333333333301E-3</v>
      </c>
      <c r="I103" s="136">
        <v>49</v>
      </c>
      <c r="J103" s="159">
        <v>2.6608796296298601E-3</v>
      </c>
      <c r="K103" s="1">
        <f t="shared" si="3"/>
        <v>14</v>
      </c>
      <c r="L103" s="160"/>
    </row>
    <row r="104" spans="1:12" ht="18.75" x14ac:dyDescent="0.25">
      <c r="A104" s="159">
        <v>1.7800925925925699E-3</v>
      </c>
      <c r="B104" s="136">
        <v>48</v>
      </c>
      <c r="C104" s="159">
        <v>1.3101851851851801E-3</v>
      </c>
      <c r="D104">
        <f t="shared" si="4"/>
        <v>130</v>
      </c>
      <c r="H104" s="162">
        <v>2.3425925925925901E-3</v>
      </c>
      <c r="I104" s="136">
        <v>48</v>
      </c>
      <c r="J104" s="159">
        <v>2.6597222222224499E-3</v>
      </c>
      <c r="K104" s="1">
        <f t="shared" si="3"/>
        <v>14</v>
      </c>
      <c r="L104" s="160"/>
    </row>
    <row r="105" spans="1:12" ht="18.75" x14ac:dyDescent="0.25">
      <c r="A105" s="159">
        <v>1.7858796296296E-3</v>
      </c>
      <c r="B105" s="136">
        <v>47</v>
      </c>
      <c r="C105" s="159">
        <v>1.3113425925925901E-3</v>
      </c>
      <c r="D105">
        <f t="shared" si="4"/>
        <v>129</v>
      </c>
      <c r="H105" s="162">
        <v>2.3518518518518502E-3</v>
      </c>
      <c r="I105" s="136">
        <v>47</v>
      </c>
      <c r="J105" s="159">
        <v>2.6585648148150401E-3</v>
      </c>
      <c r="K105" s="1">
        <f t="shared" si="3"/>
        <v>14</v>
      </c>
      <c r="L105" s="160"/>
    </row>
    <row r="106" spans="1:12" ht="18.75" x14ac:dyDescent="0.25">
      <c r="A106" s="159">
        <v>1.79166666666664E-3</v>
      </c>
      <c r="B106" s="136">
        <v>46</v>
      </c>
      <c r="C106" s="159">
        <v>1.3125000000000001E-3</v>
      </c>
      <c r="D106">
        <f t="shared" si="4"/>
        <v>129</v>
      </c>
      <c r="H106" s="162">
        <v>2.3611111111111098E-3</v>
      </c>
      <c r="I106" s="136">
        <v>46</v>
      </c>
      <c r="J106" s="159">
        <v>2.6574074074076299E-3</v>
      </c>
      <c r="K106" s="1">
        <f t="shared" si="3"/>
        <v>14</v>
      </c>
      <c r="L106" s="160"/>
    </row>
    <row r="107" spans="1:12" ht="18.75" x14ac:dyDescent="0.25">
      <c r="A107" s="159">
        <v>1.79745370370368E-3</v>
      </c>
      <c r="B107" s="136">
        <v>45</v>
      </c>
      <c r="C107" s="159">
        <v>1.3136574074074101E-3</v>
      </c>
      <c r="D107">
        <f t="shared" si="4"/>
        <v>129</v>
      </c>
      <c r="H107" s="162">
        <v>2.3703703703703599E-3</v>
      </c>
      <c r="I107" s="136">
        <v>45</v>
      </c>
      <c r="J107" s="159">
        <v>2.6562500000002201E-3</v>
      </c>
      <c r="K107" s="1">
        <f t="shared" si="3"/>
        <v>15</v>
      </c>
      <c r="L107" s="160"/>
    </row>
    <row r="108" spans="1:12" ht="18.75" x14ac:dyDescent="0.25">
      <c r="A108" s="159">
        <v>1.8032407407407101E-3</v>
      </c>
      <c r="B108" s="136">
        <v>44</v>
      </c>
      <c r="C108" s="159">
        <v>1.3148148148148099E-3</v>
      </c>
      <c r="D108">
        <f t="shared" si="4"/>
        <v>129</v>
      </c>
      <c r="H108" s="162">
        <v>2.37962962962962E-3</v>
      </c>
      <c r="I108" s="136">
        <v>44</v>
      </c>
      <c r="J108" s="159">
        <v>2.6550925925928198E-3</v>
      </c>
      <c r="K108" s="1">
        <f t="shared" si="3"/>
        <v>15</v>
      </c>
      <c r="L108" s="160"/>
    </row>
    <row r="109" spans="1:12" ht="18.75" x14ac:dyDescent="0.25">
      <c r="A109" s="159">
        <v>1.8090277777777499E-3</v>
      </c>
      <c r="B109" s="136">
        <v>43</v>
      </c>
      <c r="C109" s="159">
        <v>1.3159722222222199E-3</v>
      </c>
      <c r="D109">
        <f t="shared" si="4"/>
        <v>129</v>
      </c>
      <c r="H109" s="162">
        <v>2.3888888888888801E-3</v>
      </c>
      <c r="I109" s="136">
        <v>43</v>
      </c>
      <c r="J109" s="159">
        <v>2.65393518518541E-3</v>
      </c>
      <c r="K109" s="1">
        <f t="shared" si="3"/>
        <v>15</v>
      </c>
      <c r="L109" s="160"/>
    </row>
    <row r="110" spans="1:12" ht="18.75" x14ac:dyDescent="0.25">
      <c r="A110" s="159">
        <v>1.81481481481479E-3</v>
      </c>
      <c r="B110" s="136">
        <v>42</v>
      </c>
      <c r="C110" s="159">
        <v>1.3171296296296299E-3</v>
      </c>
      <c r="D110">
        <f t="shared" si="4"/>
        <v>128</v>
      </c>
      <c r="H110" s="162">
        <v>2.3981481481481401E-3</v>
      </c>
      <c r="I110" s="136">
        <v>42</v>
      </c>
      <c r="J110" s="159">
        <v>2.6527777777779998E-3</v>
      </c>
      <c r="K110" s="1">
        <f t="shared" si="3"/>
        <v>15</v>
      </c>
      <c r="L110" s="160"/>
    </row>
    <row r="111" spans="1:12" ht="18.75" x14ac:dyDescent="0.25">
      <c r="A111" s="159">
        <v>1.82060185185183E-3</v>
      </c>
      <c r="B111" s="136">
        <v>41</v>
      </c>
      <c r="C111" s="159">
        <v>1.3182870370370399E-3</v>
      </c>
      <c r="D111">
        <f t="shared" si="4"/>
        <v>128</v>
      </c>
      <c r="H111" s="162">
        <v>2.4074074074074002E-3</v>
      </c>
      <c r="I111" s="136">
        <v>41</v>
      </c>
      <c r="J111" s="159">
        <v>2.65162037037059E-3</v>
      </c>
      <c r="K111" s="1">
        <f t="shared" si="3"/>
        <v>15</v>
      </c>
      <c r="L111" s="160"/>
    </row>
    <row r="112" spans="1:12" ht="18.75" x14ac:dyDescent="0.25">
      <c r="A112" s="159">
        <v>1.8263888888888601E-3</v>
      </c>
      <c r="B112" s="136">
        <v>40</v>
      </c>
      <c r="C112" s="159">
        <v>1.3194444444444399E-3</v>
      </c>
      <c r="D112">
        <f t="shared" si="4"/>
        <v>128</v>
      </c>
      <c r="H112" s="162">
        <v>2.4166666666666599E-3</v>
      </c>
      <c r="I112" s="136">
        <v>40</v>
      </c>
      <c r="J112" s="159">
        <v>2.6504629629631898E-3</v>
      </c>
      <c r="K112" s="1">
        <f t="shared" si="3"/>
        <v>15</v>
      </c>
      <c r="L112" s="160"/>
    </row>
    <row r="113" spans="1:12" ht="18.75" x14ac:dyDescent="0.25">
      <c r="A113" s="159">
        <v>1.8321759259259001E-3</v>
      </c>
      <c r="B113" s="136">
        <v>39</v>
      </c>
      <c r="C113" s="159">
        <v>1.3206018518518499E-3</v>
      </c>
      <c r="D113">
        <f t="shared" si="4"/>
        <v>128</v>
      </c>
      <c r="H113" s="162">
        <v>2.4259259259259199E-3</v>
      </c>
      <c r="I113" s="136">
        <v>39</v>
      </c>
      <c r="J113" s="159">
        <v>2.64930555555578E-3</v>
      </c>
      <c r="K113" s="1">
        <f t="shared" si="3"/>
        <v>15</v>
      </c>
      <c r="L113" s="160"/>
    </row>
    <row r="114" spans="1:12" ht="18.75" x14ac:dyDescent="0.25">
      <c r="A114" s="159">
        <v>1.8379629629629299E-3</v>
      </c>
      <c r="B114" s="136">
        <v>38</v>
      </c>
      <c r="C114" s="159">
        <v>1.3217592592592599E-3</v>
      </c>
      <c r="D114">
        <f t="shared" si="4"/>
        <v>128</v>
      </c>
      <c r="H114" s="162">
        <v>2.43518518518518E-3</v>
      </c>
      <c r="I114" s="136">
        <v>38</v>
      </c>
      <c r="J114" s="159">
        <v>2.6481481481483702E-3</v>
      </c>
      <c r="K114" s="1">
        <f t="shared" si="3"/>
        <v>15</v>
      </c>
      <c r="L114" s="160"/>
    </row>
    <row r="115" spans="1:12" ht="18.75" x14ac:dyDescent="0.25">
      <c r="A115" s="159">
        <v>1.84374999999997E-3</v>
      </c>
      <c r="B115" s="136">
        <v>37</v>
      </c>
      <c r="C115" s="159">
        <v>1.3229166666666699E-3</v>
      </c>
      <c r="D115">
        <f t="shared" si="4"/>
        <v>127</v>
      </c>
      <c r="H115" s="162">
        <v>2.4444444444444401E-3</v>
      </c>
      <c r="I115" s="136">
        <v>37</v>
      </c>
      <c r="J115" s="159">
        <v>2.64699074074096E-3</v>
      </c>
      <c r="K115" s="1">
        <f t="shared" si="3"/>
        <v>16</v>
      </c>
      <c r="L115" s="160"/>
    </row>
    <row r="116" spans="1:12" ht="18.75" x14ac:dyDescent="0.25">
      <c r="A116" s="159">
        <v>1.84953703703701E-3</v>
      </c>
      <c r="B116" s="136">
        <v>36</v>
      </c>
      <c r="C116" s="159">
        <v>1.32407407407407E-3</v>
      </c>
      <c r="D116">
        <f t="shared" si="4"/>
        <v>127</v>
      </c>
      <c r="H116" s="162">
        <v>2.4537037037037001E-3</v>
      </c>
      <c r="I116" s="136">
        <v>36</v>
      </c>
      <c r="J116" s="159">
        <v>2.6458333333335602E-3</v>
      </c>
      <c r="K116" s="1">
        <f t="shared" si="3"/>
        <v>16</v>
      </c>
      <c r="L116" s="160"/>
    </row>
    <row r="117" spans="1:12" ht="18.75" x14ac:dyDescent="0.25">
      <c r="A117" s="159">
        <v>1.8553240740740501E-3</v>
      </c>
      <c r="B117" s="136">
        <v>35</v>
      </c>
      <c r="C117" s="159">
        <v>1.32523148148148E-3</v>
      </c>
      <c r="D117">
        <f t="shared" si="4"/>
        <v>127</v>
      </c>
      <c r="H117" s="162">
        <v>2.4629629629629602E-3</v>
      </c>
      <c r="I117" s="136">
        <v>35</v>
      </c>
      <c r="J117" s="159">
        <v>2.64467592592615E-3</v>
      </c>
      <c r="K117" s="1">
        <f t="shared" si="3"/>
        <v>16</v>
      </c>
      <c r="L117" s="160"/>
    </row>
    <row r="118" spans="1:12" ht="18.75" x14ac:dyDescent="0.25">
      <c r="A118" s="159">
        <v>1.8611111111110799E-3</v>
      </c>
      <c r="B118" s="136">
        <v>34</v>
      </c>
      <c r="C118" s="159">
        <v>1.32638888888889E-3</v>
      </c>
      <c r="D118">
        <f t="shared" si="4"/>
        <v>127</v>
      </c>
      <c r="H118" s="162">
        <v>2.4722222222222198E-3</v>
      </c>
      <c r="I118" s="136">
        <v>34</v>
      </c>
      <c r="J118" s="159">
        <v>2.6435185185187402E-3</v>
      </c>
      <c r="K118" s="1">
        <f t="shared" si="3"/>
        <v>16</v>
      </c>
      <c r="L118" s="160"/>
    </row>
    <row r="119" spans="1:12" ht="18.75" x14ac:dyDescent="0.25">
      <c r="A119" s="159">
        <v>1.8668981481481199E-3</v>
      </c>
      <c r="B119" s="136">
        <v>33</v>
      </c>
      <c r="C119" s="159">
        <v>1.3275462962963E-3</v>
      </c>
      <c r="D119">
        <f t="shared" si="4"/>
        <v>127</v>
      </c>
      <c r="H119" s="162">
        <v>2.4814814814814799E-3</v>
      </c>
      <c r="I119" s="136">
        <v>33</v>
      </c>
      <c r="J119" s="159">
        <v>2.64236111111133E-3</v>
      </c>
      <c r="K119" s="1">
        <f t="shared" si="3"/>
        <v>16</v>
      </c>
      <c r="L119" s="160"/>
    </row>
    <row r="120" spans="1:12" ht="18.75" x14ac:dyDescent="0.25">
      <c r="A120" s="159">
        <v>1.87268518518516E-3</v>
      </c>
      <c r="B120" s="136">
        <v>32</v>
      </c>
      <c r="C120" s="159">
        <v>1.3287037037037E-3</v>
      </c>
      <c r="D120">
        <f t="shared" si="4"/>
        <v>126</v>
      </c>
      <c r="H120" s="162">
        <v>2.49074074074074E-3</v>
      </c>
      <c r="I120" s="136">
        <v>32</v>
      </c>
      <c r="J120" s="159">
        <v>2.6412037037039302E-3</v>
      </c>
      <c r="K120" s="1">
        <f t="shared" si="3"/>
        <v>16</v>
      </c>
      <c r="L120" s="160"/>
    </row>
    <row r="121" spans="1:12" ht="18.75" x14ac:dyDescent="0.25">
      <c r="A121" s="159">
        <v>1.87847222222219E-3</v>
      </c>
      <c r="B121" s="136">
        <v>31</v>
      </c>
      <c r="C121" s="159">
        <v>1.32986111111111E-3</v>
      </c>
      <c r="D121">
        <f t="shared" si="4"/>
        <v>126</v>
      </c>
      <c r="H121" s="162">
        <v>2.5000000000000001E-3</v>
      </c>
      <c r="I121" s="136">
        <v>31</v>
      </c>
      <c r="J121" s="159">
        <v>2.6400462962965199E-3</v>
      </c>
      <c r="K121" s="1">
        <f t="shared" si="3"/>
        <v>16</v>
      </c>
      <c r="L121" s="160"/>
    </row>
    <row r="122" spans="1:12" ht="18.75" x14ac:dyDescent="0.25">
      <c r="A122" s="159">
        <v>1.8842592592592301E-3</v>
      </c>
      <c r="B122" s="136">
        <v>30</v>
      </c>
      <c r="C122" s="159">
        <v>1.33101851851852E-3</v>
      </c>
      <c r="D122">
        <f t="shared" si="4"/>
        <v>126</v>
      </c>
      <c r="H122" s="162">
        <v>2.5092592592592601E-3</v>
      </c>
      <c r="I122" s="136">
        <v>30</v>
      </c>
      <c r="J122" s="159">
        <v>2.6388888888891101E-3</v>
      </c>
      <c r="K122" s="1">
        <f t="shared" si="3"/>
        <v>16</v>
      </c>
      <c r="L122" s="160"/>
    </row>
    <row r="123" spans="1:12" ht="18.75" x14ac:dyDescent="0.25">
      <c r="A123" s="159">
        <v>1.8900462962962699E-3</v>
      </c>
      <c r="B123" s="136">
        <v>29</v>
      </c>
      <c r="C123" s="159">
        <v>1.33217592592592E-3</v>
      </c>
      <c r="D123">
        <f t="shared" si="4"/>
        <v>126</v>
      </c>
      <c r="H123" s="162">
        <v>2.5185185185185098E-3</v>
      </c>
      <c r="I123" s="136">
        <v>29</v>
      </c>
      <c r="J123" s="159">
        <v>2.6377314814816999E-3</v>
      </c>
      <c r="K123" s="1">
        <f t="shared" si="3"/>
        <v>17</v>
      </c>
      <c r="L123" s="160"/>
    </row>
    <row r="124" spans="1:12" ht="18.75" x14ac:dyDescent="0.25">
      <c r="A124" s="159">
        <v>1.8958333333333E-3</v>
      </c>
      <c r="B124" s="136">
        <v>28</v>
      </c>
      <c r="C124" s="159">
        <v>1.33333333333333E-3</v>
      </c>
      <c r="D124">
        <f t="shared" si="4"/>
        <v>126</v>
      </c>
      <c r="H124" s="162">
        <v>2.5277777777777699E-3</v>
      </c>
      <c r="I124" s="136">
        <v>28</v>
      </c>
      <c r="J124" s="159">
        <v>2.6365740740743001E-3</v>
      </c>
      <c r="K124" s="1">
        <f t="shared" si="3"/>
        <v>17</v>
      </c>
      <c r="L124" s="160"/>
    </row>
    <row r="125" spans="1:12" ht="18.75" x14ac:dyDescent="0.25">
      <c r="A125" s="159">
        <v>1.9027777777777778E-3</v>
      </c>
      <c r="B125" s="136">
        <v>27</v>
      </c>
      <c r="C125" s="159">
        <v>1.33449074074074E-3</v>
      </c>
      <c r="D125">
        <f t="shared" si="4"/>
        <v>125</v>
      </c>
      <c r="H125" s="162">
        <v>2.5370370370370299E-3</v>
      </c>
      <c r="I125" s="136">
        <v>27</v>
      </c>
      <c r="J125" s="159">
        <v>2.6354166666668899E-3</v>
      </c>
      <c r="K125" s="1">
        <f t="shared" si="3"/>
        <v>17</v>
      </c>
      <c r="L125" s="160"/>
    </row>
    <row r="126" spans="1:12" ht="18.75" x14ac:dyDescent="0.25">
      <c r="A126" s="159">
        <v>1.9097222222222222E-3</v>
      </c>
      <c r="B126" s="136">
        <v>26</v>
      </c>
      <c r="C126" s="159">
        <v>1.33564814814815E-3</v>
      </c>
      <c r="D126">
        <f t="shared" si="4"/>
        <v>125</v>
      </c>
      <c r="H126" s="162">
        <v>2.54629629629629E-3</v>
      </c>
      <c r="I126" s="136">
        <v>26</v>
      </c>
      <c r="J126" s="159">
        <v>2.6342592592594801E-3</v>
      </c>
      <c r="K126" s="1">
        <f t="shared" si="3"/>
        <v>17</v>
      </c>
      <c r="L126" s="160"/>
    </row>
    <row r="127" spans="1:12" ht="18.75" x14ac:dyDescent="0.25">
      <c r="A127" s="159">
        <v>1.9166666666666666E-3</v>
      </c>
      <c r="B127" s="136">
        <v>25</v>
      </c>
      <c r="C127" s="159">
        <v>1.3368055555555501E-3</v>
      </c>
      <c r="D127">
        <f t="shared" si="4"/>
        <v>125</v>
      </c>
      <c r="H127" s="162">
        <v>2.5555555555555501E-3</v>
      </c>
      <c r="I127" s="136">
        <v>25</v>
      </c>
      <c r="J127" s="159">
        <v>2.6331018518520699E-3</v>
      </c>
      <c r="K127" s="1">
        <f t="shared" si="3"/>
        <v>17</v>
      </c>
      <c r="L127" s="160"/>
    </row>
    <row r="128" spans="1:12" ht="18.75" x14ac:dyDescent="0.25">
      <c r="A128" s="159">
        <v>1.9236111111111112E-3</v>
      </c>
      <c r="B128" s="136">
        <v>24</v>
      </c>
      <c r="C128" s="159">
        <v>1.3379629629629601E-3</v>
      </c>
      <c r="D128">
        <f t="shared" si="4"/>
        <v>125</v>
      </c>
      <c r="H128" s="162">
        <v>2.5648148148148101E-3</v>
      </c>
      <c r="I128" s="136">
        <v>24</v>
      </c>
      <c r="J128" s="159">
        <v>2.6319444444446601E-3</v>
      </c>
      <c r="K128" s="1">
        <f t="shared" si="3"/>
        <v>17</v>
      </c>
      <c r="L128" s="160"/>
    </row>
    <row r="129" spans="1:12" ht="18.75" x14ac:dyDescent="0.25">
      <c r="A129" s="159">
        <v>1.9305555555555554E-3</v>
      </c>
      <c r="B129" s="136">
        <v>23</v>
      </c>
      <c r="C129" s="159">
        <v>1.3391203703703701E-3</v>
      </c>
      <c r="D129">
        <f t="shared" si="4"/>
        <v>125</v>
      </c>
      <c r="H129" s="162">
        <v>2.5740740740740702E-3</v>
      </c>
      <c r="I129" s="136">
        <v>23</v>
      </c>
      <c r="J129" s="159">
        <v>2.6307870370372599E-3</v>
      </c>
      <c r="K129" s="1">
        <f t="shared" si="3"/>
        <v>17</v>
      </c>
      <c r="L129" s="160"/>
    </row>
    <row r="130" spans="1:12" ht="18.75" x14ac:dyDescent="0.25">
      <c r="A130" s="159">
        <v>1.9375E-3</v>
      </c>
      <c r="B130" s="136">
        <v>22</v>
      </c>
      <c r="C130" s="159">
        <v>1.3402777777777801E-3</v>
      </c>
      <c r="D130">
        <f t="shared" si="4"/>
        <v>124</v>
      </c>
      <c r="H130" s="162">
        <v>2.5833333333333298E-3</v>
      </c>
      <c r="I130" s="136">
        <v>22</v>
      </c>
      <c r="J130" s="159">
        <v>2.6296296296298501E-3</v>
      </c>
      <c r="K130" s="1">
        <f t="shared" ref="K130:K193" si="5">VLOOKUP(J130,$H$2:$I$151,2,TRUE)</f>
        <v>17</v>
      </c>
      <c r="L130" s="160"/>
    </row>
    <row r="131" spans="1:12" ht="18.75" x14ac:dyDescent="0.25">
      <c r="A131" s="159">
        <v>1.9444444444444401E-3</v>
      </c>
      <c r="B131" s="136">
        <v>21</v>
      </c>
      <c r="C131" s="159">
        <v>1.3414351851851801E-3</v>
      </c>
      <c r="D131">
        <f t="shared" ref="D131:D194" si="6">VLOOKUP(C131,$A$2:$B$151,2)</f>
        <v>124</v>
      </c>
      <c r="H131" s="162">
        <v>2.5925925925925899E-3</v>
      </c>
      <c r="I131" s="136">
        <v>21</v>
      </c>
      <c r="J131" s="159">
        <v>2.6284722222224399E-3</v>
      </c>
      <c r="K131" s="1">
        <f t="shared" si="5"/>
        <v>18</v>
      </c>
      <c r="L131" s="160"/>
    </row>
    <row r="132" spans="1:12" ht="18.75" x14ac:dyDescent="0.25">
      <c r="A132" s="159">
        <v>1.9513888888888901E-3</v>
      </c>
      <c r="B132" s="136">
        <v>20</v>
      </c>
      <c r="C132" s="159">
        <v>1.3425925925925901E-3</v>
      </c>
      <c r="D132">
        <f t="shared" si="6"/>
        <v>124</v>
      </c>
      <c r="H132" s="162">
        <v>2.60185185185185E-3</v>
      </c>
      <c r="I132" s="136">
        <v>20</v>
      </c>
      <c r="J132" s="159">
        <v>2.6273148148150301E-3</v>
      </c>
      <c r="K132" s="1">
        <f t="shared" si="5"/>
        <v>18</v>
      </c>
      <c r="L132" s="160"/>
    </row>
    <row r="133" spans="1:12" ht="18.75" x14ac:dyDescent="0.25">
      <c r="A133" s="159">
        <v>1.9583333333333302E-3</v>
      </c>
      <c r="B133" s="136">
        <v>19</v>
      </c>
      <c r="C133" s="159">
        <v>1.3437499999999999E-3</v>
      </c>
      <c r="D133">
        <f t="shared" si="6"/>
        <v>124</v>
      </c>
      <c r="H133" s="162">
        <v>2.6111111111111101E-3</v>
      </c>
      <c r="I133" s="136">
        <v>19</v>
      </c>
      <c r="J133" s="159">
        <v>2.6261574074076298E-3</v>
      </c>
      <c r="K133" s="1">
        <f t="shared" si="5"/>
        <v>18</v>
      </c>
      <c r="L133" s="160"/>
    </row>
    <row r="134" spans="1:12" ht="18.75" x14ac:dyDescent="0.25">
      <c r="A134" s="159">
        <v>1.9652777777777802E-3</v>
      </c>
      <c r="B134" s="136">
        <v>18</v>
      </c>
      <c r="C134" s="159">
        <v>1.3449074074074099E-3</v>
      </c>
      <c r="D134">
        <f t="shared" si="6"/>
        <v>124</v>
      </c>
      <c r="H134" s="162">
        <v>2.6203703703703701E-3</v>
      </c>
      <c r="I134" s="136">
        <v>18</v>
      </c>
      <c r="J134" s="159">
        <v>2.62500000000022E-3</v>
      </c>
      <c r="K134" s="1">
        <f t="shared" si="5"/>
        <v>18</v>
      </c>
      <c r="L134" s="160"/>
    </row>
    <row r="135" spans="1:12" ht="18.75" x14ac:dyDescent="0.25">
      <c r="A135" s="159">
        <v>1.9722222222222198E-3</v>
      </c>
      <c r="B135" s="136">
        <v>17</v>
      </c>
      <c r="C135" s="159">
        <v>1.3460648148148099E-3</v>
      </c>
      <c r="D135">
        <f t="shared" si="6"/>
        <v>123</v>
      </c>
      <c r="H135" s="162">
        <v>2.6296296296296198E-3</v>
      </c>
      <c r="I135" s="136">
        <v>17</v>
      </c>
      <c r="J135" s="159">
        <v>2.6238425925928098E-3</v>
      </c>
      <c r="K135" s="1">
        <f t="shared" si="5"/>
        <v>18</v>
      </c>
      <c r="L135" s="160"/>
    </row>
    <row r="136" spans="1:12" ht="18.75" x14ac:dyDescent="0.25">
      <c r="A136" s="159">
        <v>1.9791666666666699E-3</v>
      </c>
      <c r="B136" s="136">
        <v>16</v>
      </c>
      <c r="C136" s="159">
        <v>1.3472222222222199E-3</v>
      </c>
      <c r="D136">
        <f t="shared" si="6"/>
        <v>123</v>
      </c>
      <c r="H136" s="162">
        <v>2.6388888888888799E-3</v>
      </c>
      <c r="I136" s="136">
        <v>16</v>
      </c>
      <c r="J136" s="159">
        <v>2.6226851851854E-3</v>
      </c>
      <c r="K136" s="1">
        <f t="shared" si="5"/>
        <v>18</v>
      </c>
      <c r="L136" s="160"/>
    </row>
    <row r="137" spans="1:12" ht="18.75" x14ac:dyDescent="0.25">
      <c r="A137" s="159">
        <v>1.9861111111111099E-3</v>
      </c>
      <c r="B137" s="136">
        <v>15</v>
      </c>
      <c r="C137" s="159">
        <v>1.3483796296296299E-3</v>
      </c>
      <c r="D137">
        <f t="shared" si="6"/>
        <v>123</v>
      </c>
      <c r="H137" s="162">
        <v>2.6481481481481399E-3</v>
      </c>
      <c r="I137" s="136">
        <v>15</v>
      </c>
      <c r="J137" s="159">
        <v>2.6215277777779998E-3</v>
      </c>
      <c r="K137" s="1">
        <f t="shared" si="5"/>
        <v>18</v>
      </c>
      <c r="L137" s="160"/>
    </row>
    <row r="138" spans="1:12" ht="18.75" x14ac:dyDescent="0.25">
      <c r="A138" s="159">
        <v>1.99305555555555E-3</v>
      </c>
      <c r="B138" s="136">
        <v>14</v>
      </c>
      <c r="C138" s="159">
        <v>1.3495370370370399E-3</v>
      </c>
      <c r="D138">
        <f t="shared" si="6"/>
        <v>123</v>
      </c>
      <c r="H138" s="162">
        <v>2.6574074074074E-3</v>
      </c>
      <c r="I138" s="136">
        <v>14</v>
      </c>
      <c r="J138" s="159">
        <v>2.62037037037059E-3</v>
      </c>
      <c r="K138" s="1">
        <f t="shared" si="5"/>
        <v>18</v>
      </c>
      <c r="L138" s="160"/>
    </row>
    <row r="139" spans="1:12" ht="18.75" x14ac:dyDescent="0.25">
      <c r="A139" s="159">
        <v>2E-3</v>
      </c>
      <c r="B139" s="136">
        <v>13</v>
      </c>
      <c r="C139" s="159">
        <v>1.35069444444444E-3</v>
      </c>
      <c r="D139">
        <f t="shared" si="6"/>
        <v>123</v>
      </c>
      <c r="H139" s="162">
        <v>2.6666666666666601E-3</v>
      </c>
      <c r="I139" s="136">
        <v>13</v>
      </c>
      <c r="J139" s="159">
        <v>2.6192129629631798E-3</v>
      </c>
      <c r="K139" s="1">
        <f t="shared" si="5"/>
        <v>19</v>
      </c>
      <c r="L139" s="160"/>
    </row>
    <row r="140" spans="1:12" ht="18.75" x14ac:dyDescent="0.25">
      <c r="A140" s="159">
        <v>2.0069444444444401E-3</v>
      </c>
      <c r="B140" s="136">
        <v>12</v>
      </c>
      <c r="C140" s="159">
        <v>1.35185185185185E-3</v>
      </c>
      <c r="D140">
        <f t="shared" si="6"/>
        <v>122</v>
      </c>
      <c r="H140" s="162">
        <v>2.6759259259259201E-3</v>
      </c>
      <c r="I140" s="136">
        <v>12</v>
      </c>
      <c r="J140" s="159">
        <v>2.61805555555577E-3</v>
      </c>
      <c r="K140" s="1">
        <f t="shared" si="5"/>
        <v>19</v>
      </c>
      <c r="L140" s="160"/>
    </row>
    <row r="141" spans="1:12" ht="18.75" x14ac:dyDescent="0.25">
      <c r="A141" s="159">
        <v>2.0138888888888901E-3</v>
      </c>
      <c r="B141" s="136">
        <v>11</v>
      </c>
      <c r="C141" s="159">
        <v>1.35300925925926E-3</v>
      </c>
      <c r="D141">
        <f t="shared" si="6"/>
        <v>122</v>
      </c>
      <c r="H141" s="162">
        <v>2.6851851851851802E-3</v>
      </c>
      <c r="I141" s="136">
        <v>11</v>
      </c>
      <c r="J141" s="159">
        <v>2.6168981481483702E-3</v>
      </c>
      <c r="K141" s="1">
        <f t="shared" si="5"/>
        <v>19</v>
      </c>
      <c r="L141" s="160"/>
    </row>
    <row r="142" spans="1:12" ht="18.75" x14ac:dyDescent="0.25">
      <c r="A142" s="159">
        <v>2.0208333333333302E-3</v>
      </c>
      <c r="B142" s="136">
        <v>10</v>
      </c>
      <c r="C142" s="159">
        <v>1.35416666666667E-3</v>
      </c>
      <c r="D142">
        <f t="shared" si="6"/>
        <v>122</v>
      </c>
      <c r="H142" s="162">
        <v>2.6944444444444399E-3</v>
      </c>
      <c r="I142" s="136">
        <v>10</v>
      </c>
      <c r="J142" s="159">
        <v>2.61574074074096E-3</v>
      </c>
      <c r="K142" s="1">
        <f t="shared" si="5"/>
        <v>19</v>
      </c>
      <c r="L142" s="160"/>
    </row>
    <row r="143" spans="1:12" ht="18.75" x14ac:dyDescent="0.25">
      <c r="A143" s="159">
        <v>2.0277777777777798E-3</v>
      </c>
      <c r="B143" s="136">
        <v>9</v>
      </c>
      <c r="C143" s="159">
        <v>1.35532407407407E-3</v>
      </c>
      <c r="D143">
        <f t="shared" si="6"/>
        <v>122</v>
      </c>
      <c r="H143" s="162">
        <v>2.7037037037036999E-3</v>
      </c>
      <c r="I143" s="136">
        <v>9</v>
      </c>
      <c r="J143" s="159">
        <v>2.6145833333335502E-3</v>
      </c>
      <c r="K143" s="1">
        <f t="shared" si="5"/>
        <v>19</v>
      </c>
      <c r="L143" s="160"/>
    </row>
    <row r="144" spans="1:12" ht="18.75" x14ac:dyDescent="0.25">
      <c r="A144" s="159">
        <v>2.0347222222222199E-3</v>
      </c>
      <c r="B144" s="136">
        <v>8</v>
      </c>
      <c r="C144" s="159">
        <v>1.35648148148148E-3</v>
      </c>
      <c r="D144">
        <f t="shared" si="6"/>
        <v>122</v>
      </c>
      <c r="H144" s="162">
        <v>2.71296296296296E-3</v>
      </c>
      <c r="I144" s="136">
        <v>8</v>
      </c>
      <c r="J144" s="159">
        <v>2.61342592592614E-3</v>
      </c>
      <c r="K144" s="1">
        <f t="shared" si="5"/>
        <v>19</v>
      </c>
      <c r="L144" s="160"/>
    </row>
    <row r="145" spans="1:12" ht="18.75" x14ac:dyDescent="0.25">
      <c r="A145" s="159">
        <v>2.0416666666666699E-3</v>
      </c>
      <c r="B145" s="136">
        <v>7</v>
      </c>
      <c r="C145" s="159">
        <v>1.35763888888889E-3</v>
      </c>
      <c r="D145">
        <f t="shared" si="6"/>
        <v>121</v>
      </c>
      <c r="H145" s="162">
        <v>2.7222222222222201E-3</v>
      </c>
      <c r="I145" s="136">
        <v>7</v>
      </c>
      <c r="J145" s="159">
        <v>2.6122685185187402E-3</v>
      </c>
      <c r="K145" s="1">
        <f t="shared" si="5"/>
        <v>19</v>
      </c>
      <c r="L145" s="160"/>
    </row>
    <row r="146" spans="1:12" ht="18.75" x14ac:dyDescent="0.25">
      <c r="A146" s="159">
        <v>2.04861111111111E-3</v>
      </c>
      <c r="B146" s="136">
        <v>6</v>
      </c>
      <c r="C146" s="159">
        <v>1.3587962962963E-3</v>
      </c>
      <c r="D146">
        <f t="shared" si="6"/>
        <v>121</v>
      </c>
      <c r="H146" s="162">
        <v>2.7314814814814801E-3</v>
      </c>
      <c r="I146" s="136">
        <v>6</v>
      </c>
      <c r="J146" s="159">
        <v>2.6111111111113299E-3</v>
      </c>
      <c r="K146" s="1">
        <f t="shared" si="5"/>
        <v>19</v>
      </c>
      <c r="L146" s="160"/>
    </row>
    <row r="147" spans="1:12" ht="18.75" x14ac:dyDescent="0.25">
      <c r="A147" s="159">
        <v>2.0555555555555501E-3</v>
      </c>
      <c r="B147" s="136">
        <v>5</v>
      </c>
      <c r="C147" s="159">
        <v>1.3599537037037E-3</v>
      </c>
      <c r="D147">
        <f t="shared" si="6"/>
        <v>121</v>
      </c>
      <c r="H147" s="162">
        <v>2.7407407407407402E-3</v>
      </c>
      <c r="I147" s="136">
        <v>5</v>
      </c>
      <c r="J147" s="159">
        <v>2.6099537037039201E-3</v>
      </c>
      <c r="K147" s="1">
        <f t="shared" si="5"/>
        <v>20</v>
      </c>
      <c r="L147" s="160"/>
    </row>
    <row r="148" spans="1:12" ht="18.75" x14ac:dyDescent="0.25">
      <c r="A148" s="159">
        <v>2.0625000000000001E-3</v>
      </c>
      <c r="B148" s="136">
        <v>4</v>
      </c>
      <c r="C148" s="159">
        <v>1.36111111111111E-3</v>
      </c>
      <c r="D148">
        <f t="shared" si="6"/>
        <v>121</v>
      </c>
      <c r="H148" s="162">
        <v>2.7499999999999899E-3</v>
      </c>
      <c r="I148" s="136">
        <v>4</v>
      </c>
      <c r="J148" s="159">
        <v>2.6087962962965099E-3</v>
      </c>
      <c r="K148" s="1">
        <f t="shared" si="5"/>
        <v>20</v>
      </c>
      <c r="L148" s="160"/>
    </row>
    <row r="149" spans="1:12" ht="18.75" x14ac:dyDescent="0.25">
      <c r="A149" s="159">
        <v>2.0694444444444402E-3</v>
      </c>
      <c r="B149" s="136">
        <v>3</v>
      </c>
      <c r="C149" s="159">
        <v>1.36226851851852E-3</v>
      </c>
      <c r="D149">
        <f t="shared" si="6"/>
        <v>121</v>
      </c>
      <c r="H149" s="162">
        <v>2.7592592592592499E-3</v>
      </c>
      <c r="I149" s="136">
        <v>3</v>
      </c>
      <c r="J149" s="159">
        <v>2.6076388888891001E-3</v>
      </c>
      <c r="K149" s="1">
        <f t="shared" si="5"/>
        <v>20</v>
      </c>
      <c r="L149" s="160"/>
    </row>
    <row r="150" spans="1:12" ht="18.75" x14ac:dyDescent="0.25">
      <c r="A150" s="159">
        <v>2.0763888888888902E-3</v>
      </c>
      <c r="B150" s="136">
        <v>2</v>
      </c>
      <c r="C150" s="159">
        <v>1.3634259259259201E-3</v>
      </c>
      <c r="D150">
        <f t="shared" si="6"/>
        <v>120</v>
      </c>
      <c r="H150" s="162">
        <v>2.76851851851851E-3</v>
      </c>
      <c r="I150" s="136">
        <v>2</v>
      </c>
      <c r="J150" s="159">
        <v>2.6064814814816999E-3</v>
      </c>
      <c r="K150" s="1">
        <f t="shared" si="5"/>
        <v>20</v>
      </c>
      <c r="L150" s="160"/>
    </row>
    <row r="151" spans="1:12" ht="18.75" x14ac:dyDescent="0.25">
      <c r="A151" s="159">
        <v>2.0833333333333298E-3</v>
      </c>
      <c r="B151" s="136">
        <v>1</v>
      </c>
      <c r="C151" s="159">
        <v>1.3645833333333301E-3</v>
      </c>
      <c r="D151">
        <f t="shared" si="6"/>
        <v>120</v>
      </c>
      <c r="H151" s="162">
        <v>2.7777777777777701E-3</v>
      </c>
      <c r="I151" s="136">
        <v>1</v>
      </c>
      <c r="J151" s="159">
        <v>2.6053240740742901E-3</v>
      </c>
      <c r="K151" s="1">
        <f t="shared" si="5"/>
        <v>20</v>
      </c>
      <c r="L151" s="160"/>
    </row>
    <row r="152" spans="1:12" x14ac:dyDescent="0.25">
      <c r="C152" s="159">
        <v>1.3657407407407401E-3</v>
      </c>
      <c r="D152">
        <f t="shared" si="6"/>
        <v>120</v>
      </c>
      <c r="J152" s="159">
        <v>2.6041666666668799E-3</v>
      </c>
      <c r="K152" s="1">
        <f t="shared" si="5"/>
        <v>20</v>
      </c>
      <c r="L152" s="160"/>
    </row>
    <row r="153" spans="1:12" x14ac:dyDescent="0.25">
      <c r="C153" s="159">
        <v>1.3668981481481501E-3</v>
      </c>
      <c r="D153">
        <f t="shared" si="6"/>
        <v>120</v>
      </c>
      <c r="J153" s="159">
        <v>2.6030092592594701E-3</v>
      </c>
      <c r="K153" s="1">
        <f t="shared" si="5"/>
        <v>20</v>
      </c>
      <c r="L153" s="160"/>
    </row>
    <row r="154" spans="1:12" x14ac:dyDescent="0.25">
      <c r="C154" s="159">
        <v>1.3680555555555501E-3</v>
      </c>
      <c r="D154">
        <f t="shared" si="6"/>
        <v>120</v>
      </c>
      <c r="J154" s="159">
        <v>2.6018518518520699E-3</v>
      </c>
      <c r="K154" s="1">
        <f t="shared" si="5"/>
        <v>20</v>
      </c>
      <c r="L154" s="160"/>
    </row>
    <row r="155" spans="1:12" x14ac:dyDescent="0.25">
      <c r="C155" s="159">
        <v>1.3692129629629601E-3</v>
      </c>
      <c r="D155">
        <f t="shared" si="6"/>
        <v>119</v>
      </c>
      <c r="J155" s="159">
        <v>2.6006944444446601E-3</v>
      </c>
      <c r="K155" s="1">
        <f t="shared" si="5"/>
        <v>21</v>
      </c>
      <c r="L155" s="160"/>
    </row>
    <row r="156" spans="1:12" x14ac:dyDescent="0.25">
      <c r="C156" s="159">
        <v>1.3703703703703701E-3</v>
      </c>
      <c r="D156">
        <f t="shared" si="6"/>
        <v>119</v>
      </c>
      <c r="J156" s="159">
        <v>2.5995370370372499E-3</v>
      </c>
      <c r="K156" s="1">
        <f t="shared" si="5"/>
        <v>21</v>
      </c>
      <c r="L156" s="160"/>
    </row>
    <row r="157" spans="1:12" x14ac:dyDescent="0.25">
      <c r="C157" s="159">
        <v>1.3715277777777801E-3</v>
      </c>
      <c r="D157">
        <f t="shared" si="6"/>
        <v>119</v>
      </c>
      <c r="J157" s="159">
        <v>2.5983796296298401E-3</v>
      </c>
      <c r="K157" s="1">
        <f t="shared" si="5"/>
        <v>21</v>
      </c>
      <c r="L157" s="160"/>
    </row>
    <row r="158" spans="1:12" x14ac:dyDescent="0.25">
      <c r="C158" s="159">
        <v>1.3726851851851799E-3</v>
      </c>
      <c r="D158">
        <f t="shared" si="6"/>
        <v>119</v>
      </c>
      <c r="J158" s="159">
        <v>2.5972222222224398E-3</v>
      </c>
      <c r="K158" s="1">
        <f t="shared" si="5"/>
        <v>21</v>
      </c>
      <c r="L158" s="160"/>
    </row>
    <row r="159" spans="1:12" x14ac:dyDescent="0.25">
      <c r="C159" s="159">
        <v>1.3738425925925899E-3</v>
      </c>
      <c r="D159">
        <f t="shared" si="6"/>
        <v>119</v>
      </c>
      <c r="J159" s="159">
        <v>2.59606481481503E-3</v>
      </c>
      <c r="K159" s="1">
        <f t="shared" si="5"/>
        <v>21</v>
      </c>
      <c r="L159" s="160"/>
    </row>
    <row r="160" spans="1:12" x14ac:dyDescent="0.25">
      <c r="C160" s="159">
        <v>1.3749999999999999E-3</v>
      </c>
      <c r="D160">
        <f t="shared" si="6"/>
        <v>118</v>
      </c>
      <c r="J160" s="159">
        <v>2.5949074074076198E-3</v>
      </c>
      <c r="K160" s="1">
        <f t="shared" si="5"/>
        <v>21</v>
      </c>
      <c r="L160" s="160"/>
    </row>
    <row r="161" spans="3:12" x14ac:dyDescent="0.25">
      <c r="C161" s="159">
        <v>1.3761574074074099E-3</v>
      </c>
      <c r="D161">
        <f t="shared" si="6"/>
        <v>118</v>
      </c>
      <c r="J161" s="159">
        <v>2.59375000000021E-3</v>
      </c>
      <c r="K161" s="1">
        <f t="shared" si="5"/>
        <v>21</v>
      </c>
      <c r="L161" s="160"/>
    </row>
    <row r="162" spans="3:12" x14ac:dyDescent="0.25">
      <c r="C162" s="159">
        <v>1.37731481481481E-3</v>
      </c>
      <c r="D162">
        <f t="shared" si="6"/>
        <v>118</v>
      </c>
      <c r="J162" s="159">
        <v>2.5925925925928098E-3</v>
      </c>
      <c r="K162" s="1">
        <f t="shared" si="5"/>
        <v>21</v>
      </c>
      <c r="L162" s="160"/>
    </row>
    <row r="163" spans="3:12" x14ac:dyDescent="0.25">
      <c r="C163" s="159">
        <v>1.37847222222222E-3</v>
      </c>
      <c r="D163">
        <f t="shared" si="6"/>
        <v>118</v>
      </c>
      <c r="J163" s="159">
        <v>2.5914351851854E-3</v>
      </c>
      <c r="K163" s="1">
        <f t="shared" si="5"/>
        <v>22</v>
      </c>
      <c r="L163" s="160"/>
    </row>
    <row r="164" spans="3:12" x14ac:dyDescent="0.25">
      <c r="C164" s="159">
        <v>1.37962962962963E-3</v>
      </c>
      <c r="D164">
        <f t="shared" si="6"/>
        <v>118</v>
      </c>
      <c r="J164" s="159">
        <v>2.5902777777779898E-3</v>
      </c>
      <c r="K164" s="1">
        <f t="shared" si="5"/>
        <v>22</v>
      </c>
      <c r="L164" s="160"/>
    </row>
    <row r="165" spans="3:12" x14ac:dyDescent="0.25">
      <c r="C165" s="159">
        <v>1.38078703703704E-3</v>
      </c>
      <c r="D165">
        <f t="shared" si="6"/>
        <v>117</v>
      </c>
      <c r="J165" s="159">
        <v>2.58912037037058E-3</v>
      </c>
      <c r="K165" s="1">
        <f t="shared" si="5"/>
        <v>22</v>
      </c>
      <c r="L165" s="160"/>
    </row>
    <row r="166" spans="3:12" x14ac:dyDescent="0.25">
      <c r="C166" s="159">
        <v>1.38194444444444E-3</v>
      </c>
      <c r="D166">
        <f t="shared" si="6"/>
        <v>117</v>
      </c>
      <c r="J166" s="159">
        <v>2.5879629629631802E-3</v>
      </c>
      <c r="K166" s="1">
        <f t="shared" si="5"/>
        <v>22</v>
      </c>
      <c r="L166" s="160"/>
    </row>
    <row r="167" spans="3:12" x14ac:dyDescent="0.25">
      <c r="C167" s="159">
        <v>1.38310185185185E-3</v>
      </c>
      <c r="D167">
        <f t="shared" si="6"/>
        <v>117</v>
      </c>
      <c r="J167" s="159">
        <v>2.58680555555577E-3</v>
      </c>
      <c r="K167" s="1">
        <f t="shared" si="5"/>
        <v>22</v>
      </c>
      <c r="L167" s="160"/>
    </row>
    <row r="168" spans="3:12" x14ac:dyDescent="0.25">
      <c r="C168" s="159">
        <v>1.38425925925926E-3</v>
      </c>
      <c r="D168">
        <f t="shared" si="6"/>
        <v>117</v>
      </c>
      <c r="J168" s="159">
        <v>2.5856481481483602E-3</v>
      </c>
      <c r="K168" s="1">
        <f t="shared" si="5"/>
        <v>22</v>
      </c>
      <c r="L168" s="160"/>
    </row>
    <row r="169" spans="3:12" x14ac:dyDescent="0.25">
      <c r="C169" s="159">
        <v>1.38541666666667E-3</v>
      </c>
      <c r="D169">
        <f t="shared" si="6"/>
        <v>117</v>
      </c>
      <c r="J169" s="159">
        <v>2.58449074074095E-3</v>
      </c>
      <c r="K169" s="1">
        <f t="shared" si="5"/>
        <v>22</v>
      </c>
      <c r="L169" s="160"/>
    </row>
    <row r="170" spans="3:12" x14ac:dyDescent="0.25">
      <c r="C170" s="159">
        <v>1.38657407407407E-3</v>
      </c>
      <c r="D170">
        <f t="shared" si="6"/>
        <v>116</v>
      </c>
      <c r="J170" s="159">
        <v>2.5833333333335402E-3</v>
      </c>
      <c r="K170" s="1">
        <f t="shared" si="5"/>
        <v>22</v>
      </c>
      <c r="L170" s="160"/>
    </row>
    <row r="171" spans="3:12" x14ac:dyDescent="0.25">
      <c r="C171" s="159">
        <v>1.38773148148148E-3</v>
      </c>
      <c r="D171">
        <f t="shared" si="6"/>
        <v>116</v>
      </c>
      <c r="J171" s="159">
        <v>2.5821759259261399E-3</v>
      </c>
      <c r="K171" s="1">
        <f t="shared" si="5"/>
        <v>23</v>
      </c>
      <c r="L171" s="160"/>
    </row>
    <row r="172" spans="3:12" x14ac:dyDescent="0.25">
      <c r="C172" s="159">
        <v>1.38888888888889E-3</v>
      </c>
      <c r="D172">
        <f t="shared" si="6"/>
        <v>116</v>
      </c>
      <c r="J172" s="159">
        <v>2.5810185185187302E-3</v>
      </c>
      <c r="K172" s="1">
        <f t="shared" si="5"/>
        <v>23</v>
      </c>
      <c r="L172" s="160"/>
    </row>
    <row r="173" spans="3:12" x14ac:dyDescent="0.25">
      <c r="C173" s="159">
        <v>1.3900462962962901E-3</v>
      </c>
      <c r="D173">
        <f t="shared" si="6"/>
        <v>116</v>
      </c>
      <c r="J173" s="159">
        <v>2.5798611111113199E-3</v>
      </c>
      <c r="K173" s="1">
        <f t="shared" si="5"/>
        <v>23</v>
      </c>
      <c r="L173" s="160"/>
    </row>
    <row r="174" spans="3:12" x14ac:dyDescent="0.25">
      <c r="C174" s="159">
        <v>1.3912037037037001E-3</v>
      </c>
      <c r="D174">
        <f t="shared" si="6"/>
        <v>116</v>
      </c>
      <c r="J174" s="159">
        <v>2.5787037037039101E-3</v>
      </c>
      <c r="K174" s="1">
        <f t="shared" si="5"/>
        <v>23</v>
      </c>
      <c r="L174" s="160"/>
    </row>
    <row r="175" spans="3:12" x14ac:dyDescent="0.25">
      <c r="C175" s="159">
        <v>1.3923611111111101E-3</v>
      </c>
      <c r="D175">
        <f t="shared" si="6"/>
        <v>115</v>
      </c>
      <c r="J175" s="159">
        <v>2.5775462962965099E-3</v>
      </c>
      <c r="K175" s="1">
        <f t="shared" si="5"/>
        <v>23</v>
      </c>
      <c r="L175" s="160"/>
    </row>
    <row r="176" spans="3:12" x14ac:dyDescent="0.25">
      <c r="C176" s="159">
        <v>1.3935185185185201E-3</v>
      </c>
      <c r="D176">
        <f t="shared" si="6"/>
        <v>115</v>
      </c>
      <c r="J176" s="159">
        <v>2.5763888888891001E-3</v>
      </c>
      <c r="K176" s="1">
        <f t="shared" si="5"/>
        <v>23</v>
      </c>
      <c r="L176" s="160"/>
    </row>
    <row r="177" spans="3:12" x14ac:dyDescent="0.25">
      <c r="C177" s="159">
        <v>1.3946759259259201E-3</v>
      </c>
      <c r="D177">
        <f t="shared" si="6"/>
        <v>115</v>
      </c>
      <c r="J177" s="159">
        <v>2.5752314814816899E-3</v>
      </c>
      <c r="K177" s="1">
        <f t="shared" si="5"/>
        <v>23</v>
      </c>
      <c r="L177" s="160"/>
    </row>
    <row r="178" spans="3:12" x14ac:dyDescent="0.25">
      <c r="C178" s="159">
        <v>1.3958333333333301E-3</v>
      </c>
      <c r="D178">
        <f t="shared" si="6"/>
        <v>115</v>
      </c>
      <c r="J178" s="159">
        <v>2.5740740740742801E-3</v>
      </c>
      <c r="K178" s="1">
        <f t="shared" si="5"/>
        <v>23</v>
      </c>
      <c r="L178" s="160"/>
    </row>
    <row r="179" spans="3:12" x14ac:dyDescent="0.25">
      <c r="C179" s="159">
        <v>1.3969907407407401E-3</v>
      </c>
      <c r="D179">
        <f t="shared" si="6"/>
        <v>115</v>
      </c>
      <c r="J179" s="159">
        <v>2.5729166666668799E-3</v>
      </c>
      <c r="K179" s="1">
        <f t="shared" si="5"/>
        <v>24</v>
      </c>
      <c r="L179" s="160"/>
    </row>
    <row r="180" spans="3:12" x14ac:dyDescent="0.25">
      <c r="C180" s="159">
        <v>1.3981481481481501E-3</v>
      </c>
      <c r="D180">
        <f t="shared" si="6"/>
        <v>114</v>
      </c>
      <c r="J180" s="159">
        <v>2.5717592592594701E-3</v>
      </c>
      <c r="K180" s="1">
        <f t="shared" si="5"/>
        <v>24</v>
      </c>
      <c r="L180" s="160"/>
    </row>
    <row r="181" spans="3:12" x14ac:dyDescent="0.25">
      <c r="C181" s="159">
        <v>1.3993055555555499E-3</v>
      </c>
      <c r="D181">
        <f t="shared" si="6"/>
        <v>114</v>
      </c>
      <c r="J181" s="159">
        <v>2.5706018518520599E-3</v>
      </c>
      <c r="K181" s="1">
        <f t="shared" si="5"/>
        <v>24</v>
      </c>
      <c r="L181" s="160"/>
    </row>
    <row r="182" spans="3:12" x14ac:dyDescent="0.25">
      <c r="C182" s="159">
        <v>1.4004629629629599E-3</v>
      </c>
      <c r="D182">
        <f t="shared" si="6"/>
        <v>114</v>
      </c>
      <c r="J182" s="159">
        <v>2.5694444444446501E-3</v>
      </c>
      <c r="K182" s="1">
        <f t="shared" si="5"/>
        <v>24</v>
      </c>
      <c r="L182" s="160"/>
    </row>
    <row r="183" spans="3:12" x14ac:dyDescent="0.25">
      <c r="C183" s="159">
        <v>1.4016203703703699E-3</v>
      </c>
      <c r="D183">
        <f t="shared" si="6"/>
        <v>114</v>
      </c>
      <c r="J183" s="159">
        <v>2.5682870370372498E-3</v>
      </c>
      <c r="K183" s="1">
        <f t="shared" si="5"/>
        <v>24</v>
      </c>
      <c r="L183" s="160"/>
    </row>
    <row r="184" spans="3:12" x14ac:dyDescent="0.25">
      <c r="C184" s="159">
        <v>1.4027777777777799E-3</v>
      </c>
      <c r="D184">
        <f t="shared" si="6"/>
        <v>114</v>
      </c>
      <c r="J184" s="159">
        <v>2.56712962962984E-3</v>
      </c>
      <c r="K184" s="1">
        <f t="shared" si="5"/>
        <v>24</v>
      </c>
      <c r="L184" s="160"/>
    </row>
    <row r="185" spans="3:12" x14ac:dyDescent="0.25">
      <c r="C185" s="159">
        <v>1.4039351851851799E-3</v>
      </c>
      <c r="D185">
        <f t="shared" si="6"/>
        <v>113</v>
      </c>
      <c r="J185" s="159">
        <v>2.5659722222224298E-3</v>
      </c>
      <c r="K185" s="1">
        <f t="shared" si="5"/>
        <v>24</v>
      </c>
      <c r="L185" s="160"/>
    </row>
    <row r="186" spans="3:12" x14ac:dyDescent="0.25">
      <c r="C186" s="159">
        <v>1.4050925925925899E-3</v>
      </c>
      <c r="D186">
        <f t="shared" si="6"/>
        <v>113</v>
      </c>
      <c r="J186" s="159">
        <v>2.56481481481502E-3</v>
      </c>
      <c r="K186" s="1">
        <f t="shared" si="5"/>
        <v>24</v>
      </c>
      <c r="L186" s="160"/>
    </row>
    <row r="187" spans="3:12" x14ac:dyDescent="0.25">
      <c r="C187" s="159">
        <v>1.4062499999999999E-3</v>
      </c>
      <c r="D187">
        <f t="shared" si="6"/>
        <v>113</v>
      </c>
      <c r="J187" s="159">
        <v>2.5636574074076198E-3</v>
      </c>
      <c r="K187" s="1">
        <f t="shared" si="5"/>
        <v>25</v>
      </c>
      <c r="L187" s="160"/>
    </row>
    <row r="188" spans="3:12" x14ac:dyDescent="0.25">
      <c r="C188" s="159">
        <v>1.40740740740741E-3</v>
      </c>
      <c r="D188">
        <f t="shared" si="6"/>
        <v>113</v>
      </c>
      <c r="J188" s="159">
        <v>2.56250000000021E-3</v>
      </c>
      <c r="K188" s="1">
        <f t="shared" si="5"/>
        <v>25</v>
      </c>
      <c r="L188" s="160"/>
    </row>
    <row r="189" spans="3:12" x14ac:dyDescent="0.25">
      <c r="C189" s="159">
        <v>1.40856481481481E-3</v>
      </c>
      <c r="D189">
        <f t="shared" si="6"/>
        <v>113</v>
      </c>
      <c r="J189" s="159">
        <v>2.5613425925927998E-3</v>
      </c>
      <c r="K189" s="1">
        <f t="shared" si="5"/>
        <v>25</v>
      </c>
      <c r="L189" s="160"/>
    </row>
    <row r="190" spans="3:12" x14ac:dyDescent="0.25">
      <c r="C190" s="159">
        <v>1.40972222222222E-3</v>
      </c>
      <c r="D190">
        <f t="shared" si="6"/>
        <v>112</v>
      </c>
      <c r="J190" s="159">
        <v>2.56018518518539E-3</v>
      </c>
      <c r="K190" s="1">
        <f t="shared" si="5"/>
        <v>25</v>
      </c>
      <c r="L190" s="160"/>
    </row>
    <row r="191" spans="3:12" x14ac:dyDescent="0.25">
      <c r="C191" s="159">
        <v>1.41087962962963E-3</v>
      </c>
      <c r="D191">
        <f t="shared" si="6"/>
        <v>112</v>
      </c>
      <c r="J191" s="159">
        <v>2.5590277777779798E-3</v>
      </c>
      <c r="K191" s="1">
        <f t="shared" si="5"/>
        <v>25</v>
      </c>
      <c r="L191" s="160"/>
    </row>
    <row r="192" spans="3:12" x14ac:dyDescent="0.25">
      <c r="C192" s="159">
        <v>1.41203703703704E-3</v>
      </c>
      <c r="D192">
        <f t="shared" si="6"/>
        <v>112</v>
      </c>
      <c r="J192" s="159">
        <v>2.55787037037058E-3</v>
      </c>
      <c r="K192" s="1">
        <f t="shared" si="5"/>
        <v>25</v>
      </c>
      <c r="L192" s="160"/>
    </row>
    <row r="193" spans="3:12" x14ac:dyDescent="0.25">
      <c r="C193" s="159">
        <v>1.41319444444444E-3</v>
      </c>
      <c r="D193">
        <f t="shared" si="6"/>
        <v>112</v>
      </c>
      <c r="J193" s="159">
        <v>2.5567129629631702E-3</v>
      </c>
      <c r="K193" s="1">
        <f t="shared" si="5"/>
        <v>25</v>
      </c>
      <c r="L193" s="160"/>
    </row>
    <row r="194" spans="3:12" x14ac:dyDescent="0.25">
      <c r="C194" s="159">
        <v>1.41435185185185E-3</v>
      </c>
      <c r="D194">
        <f t="shared" si="6"/>
        <v>112</v>
      </c>
      <c r="J194" s="159">
        <v>2.55555555555576E-3</v>
      </c>
      <c r="K194" s="1">
        <f t="shared" ref="K194:K257" si="7">VLOOKUP(J194,$H$2:$I$151,2,TRUE)</f>
        <v>25</v>
      </c>
      <c r="L194" s="160"/>
    </row>
    <row r="195" spans="3:12" x14ac:dyDescent="0.25">
      <c r="C195" s="159">
        <v>1.41550925925926E-3</v>
      </c>
      <c r="D195">
        <f t="shared" ref="D195:D258" si="8">VLOOKUP(C195,$A$2:$B$151,2)</f>
        <v>111</v>
      </c>
      <c r="J195" s="159">
        <v>2.5543981481483502E-3</v>
      </c>
      <c r="K195" s="1">
        <f t="shared" si="7"/>
        <v>26</v>
      </c>
      <c r="L195" s="160"/>
    </row>
    <row r="196" spans="3:12" x14ac:dyDescent="0.25">
      <c r="C196" s="159">
        <v>1.41666666666667E-3</v>
      </c>
      <c r="D196">
        <f t="shared" si="8"/>
        <v>111</v>
      </c>
      <c r="J196" s="159">
        <v>2.5532407407409499E-3</v>
      </c>
      <c r="K196" s="1">
        <f t="shared" si="7"/>
        <v>26</v>
      </c>
      <c r="L196" s="160"/>
    </row>
    <row r="197" spans="3:12" x14ac:dyDescent="0.25">
      <c r="C197" s="159">
        <v>1.41782407407407E-3</v>
      </c>
      <c r="D197">
        <f t="shared" si="8"/>
        <v>111</v>
      </c>
      <c r="J197" s="159">
        <v>2.5520833333335402E-3</v>
      </c>
      <c r="K197" s="1">
        <f t="shared" si="7"/>
        <v>26</v>
      </c>
      <c r="L197" s="160"/>
    </row>
    <row r="198" spans="3:12" x14ac:dyDescent="0.25">
      <c r="C198" s="159">
        <v>1.4189814814814801E-3</v>
      </c>
      <c r="D198">
        <f t="shared" si="8"/>
        <v>111</v>
      </c>
      <c r="J198" s="159">
        <v>2.5509259259261299E-3</v>
      </c>
      <c r="K198" s="1">
        <f t="shared" si="7"/>
        <v>26</v>
      </c>
      <c r="L198" s="160"/>
    </row>
    <row r="199" spans="3:12" x14ac:dyDescent="0.25">
      <c r="C199" s="159">
        <v>1.4201388888888901E-3</v>
      </c>
      <c r="D199">
        <f t="shared" si="8"/>
        <v>111</v>
      </c>
      <c r="J199" s="159">
        <v>2.5497685185187201E-3</v>
      </c>
      <c r="K199" s="1">
        <f t="shared" si="7"/>
        <v>26</v>
      </c>
      <c r="L199" s="160"/>
    </row>
    <row r="200" spans="3:12" x14ac:dyDescent="0.25">
      <c r="C200" s="159">
        <v>1.4212962962962901E-3</v>
      </c>
      <c r="D200">
        <f t="shared" si="8"/>
        <v>110</v>
      </c>
      <c r="J200" s="159">
        <v>2.5486111111113199E-3</v>
      </c>
      <c r="K200" s="1">
        <f t="shared" si="7"/>
        <v>26</v>
      </c>
      <c r="L200" s="160"/>
    </row>
    <row r="201" spans="3:12" x14ac:dyDescent="0.25">
      <c r="C201" s="159">
        <v>1.4224537037037001E-3</v>
      </c>
      <c r="D201">
        <f t="shared" si="8"/>
        <v>110</v>
      </c>
      <c r="J201" s="159">
        <v>2.5474537037039101E-3</v>
      </c>
      <c r="K201" s="1">
        <f t="shared" si="7"/>
        <v>26</v>
      </c>
      <c r="L201" s="160"/>
    </row>
    <row r="202" spans="3:12" x14ac:dyDescent="0.25">
      <c r="C202" s="159">
        <v>1.4236111111111101E-3</v>
      </c>
      <c r="D202">
        <f t="shared" si="8"/>
        <v>110</v>
      </c>
      <c r="J202" s="159">
        <v>2.5462962962964999E-3</v>
      </c>
      <c r="K202" s="1">
        <f t="shared" si="7"/>
        <v>26</v>
      </c>
      <c r="L202" s="160"/>
    </row>
    <row r="203" spans="3:12" x14ac:dyDescent="0.25">
      <c r="C203" s="159">
        <v>1.4247685185185201E-3</v>
      </c>
      <c r="D203">
        <f t="shared" si="8"/>
        <v>110</v>
      </c>
      <c r="J203" s="159">
        <v>2.5451388888890901E-3</v>
      </c>
      <c r="K203" s="1">
        <f t="shared" si="7"/>
        <v>27</v>
      </c>
      <c r="L203" s="160"/>
    </row>
    <row r="204" spans="3:12" x14ac:dyDescent="0.25">
      <c r="C204" s="159">
        <v>1.4259259259259199E-3</v>
      </c>
      <c r="D204">
        <f t="shared" si="8"/>
        <v>110</v>
      </c>
      <c r="J204" s="159">
        <v>2.5439814814816899E-3</v>
      </c>
      <c r="K204" s="1">
        <f t="shared" si="7"/>
        <v>27</v>
      </c>
      <c r="L204" s="160"/>
    </row>
    <row r="205" spans="3:12" x14ac:dyDescent="0.25">
      <c r="C205" s="159">
        <v>1.4270833333333299E-3</v>
      </c>
      <c r="D205">
        <f t="shared" si="8"/>
        <v>109</v>
      </c>
      <c r="J205" s="159">
        <v>2.5428240740742801E-3</v>
      </c>
      <c r="K205" s="1">
        <f t="shared" si="7"/>
        <v>27</v>
      </c>
      <c r="L205" s="160"/>
    </row>
    <row r="206" spans="3:12" x14ac:dyDescent="0.25">
      <c r="C206" s="159">
        <v>1.4282407407407399E-3</v>
      </c>
      <c r="D206">
        <f t="shared" si="8"/>
        <v>109</v>
      </c>
      <c r="J206" s="159">
        <v>2.5416666666668699E-3</v>
      </c>
      <c r="K206" s="1">
        <f t="shared" si="7"/>
        <v>27</v>
      </c>
      <c r="L206" s="160"/>
    </row>
    <row r="207" spans="3:12" x14ac:dyDescent="0.25">
      <c r="C207" s="159">
        <v>1.4293981481481499E-3</v>
      </c>
      <c r="D207">
        <f t="shared" si="8"/>
        <v>109</v>
      </c>
      <c r="J207" s="159">
        <v>2.5405092592594601E-3</v>
      </c>
      <c r="K207" s="1">
        <f t="shared" si="7"/>
        <v>27</v>
      </c>
      <c r="L207" s="160"/>
    </row>
    <row r="208" spans="3:12" x14ac:dyDescent="0.25">
      <c r="C208" s="159">
        <v>1.4305555555555499E-3</v>
      </c>
      <c r="D208">
        <f t="shared" si="8"/>
        <v>109</v>
      </c>
      <c r="J208" s="159">
        <v>2.5393518518520598E-3</v>
      </c>
      <c r="K208" s="1">
        <f t="shared" si="7"/>
        <v>27</v>
      </c>
      <c r="L208" s="160"/>
    </row>
    <row r="209" spans="3:12" x14ac:dyDescent="0.25">
      <c r="C209" s="159">
        <v>1.4317129629629599E-3</v>
      </c>
      <c r="D209">
        <f t="shared" si="8"/>
        <v>109</v>
      </c>
      <c r="J209" s="159">
        <v>2.53819444444465E-3</v>
      </c>
      <c r="K209" s="1">
        <f t="shared" si="7"/>
        <v>27</v>
      </c>
      <c r="L209" s="160"/>
    </row>
    <row r="210" spans="3:12" x14ac:dyDescent="0.25">
      <c r="C210" s="159">
        <v>1.4328703703703699E-3</v>
      </c>
      <c r="D210">
        <f t="shared" si="8"/>
        <v>108</v>
      </c>
      <c r="J210" s="159">
        <v>2.5370370370372398E-3</v>
      </c>
      <c r="K210" s="1">
        <f t="shared" si="7"/>
        <v>27</v>
      </c>
      <c r="L210" s="160"/>
    </row>
    <row r="211" spans="3:12" x14ac:dyDescent="0.25">
      <c r="C211" s="159">
        <v>1.4340277777777799E-3</v>
      </c>
      <c r="D211">
        <f t="shared" si="8"/>
        <v>108</v>
      </c>
      <c r="J211" s="159">
        <v>2.53587962962983E-3</v>
      </c>
      <c r="K211" s="1">
        <f t="shared" si="7"/>
        <v>28</v>
      </c>
      <c r="L211" s="160"/>
    </row>
    <row r="212" spans="3:12" x14ac:dyDescent="0.25">
      <c r="C212" s="159">
        <v>1.43518518518518E-3</v>
      </c>
      <c r="D212">
        <f t="shared" si="8"/>
        <v>108</v>
      </c>
      <c r="J212" s="159">
        <v>2.5347222222224198E-3</v>
      </c>
      <c r="K212" s="1">
        <f t="shared" si="7"/>
        <v>28</v>
      </c>
      <c r="L212" s="160"/>
    </row>
    <row r="213" spans="3:12" x14ac:dyDescent="0.25">
      <c r="C213" s="159">
        <v>1.43634259259259E-3</v>
      </c>
      <c r="D213">
        <f t="shared" si="8"/>
        <v>108</v>
      </c>
      <c r="J213" s="159">
        <v>2.53356481481502E-3</v>
      </c>
      <c r="K213" s="1">
        <f t="shared" si="7"/>
        <v>28</v>
      </c>
      <c r="L213" s="160"/>
    </row>
    <row r="214" spans="3:12" x14ac:dyDescent="0.25">
      <c r="C214" s="159">
        <v>1.4375E-3</v>
      </c>
      <c r="D214">
        <f t="shared" si="8"/>
        <v>108</v>
      </c>
      <c r="J214" s="159">
        <v>2.5324074074076098E-3</v>
      </c>
      <c r="K214" s="1">
        <f t="shared" si="7"/>
        <v>28</v>
      </c>
      <c r="L214" s="160"/>
    </row>
    <row r="215" spans="3:12" x14ac:dyDescent="0.25">
      <c r="C215" s="159">
        <v>1.43865740740741E-3</v>
      </c>
      <c r="D215">
        <f t="shared" si="8"/>
        <v>107</v>
      </c>
      <c r="J215" s="159">
        <v>2.5312500000002E-3</v>
      </c>
      <c r="K215" s="1">
        <f t="shared" si="7"/>
        <v>28</v>
      </c>
      <c r="L215" s="160"/>
    </row>
    <row r="216" spans="3:12" x14ac:dyDescent="0.25">
      <c r="C216" s="159">
        <v>1.43981481481481E-3</v>
      </c>
      <c r="D216">
        <f t="shared" si="8"/>
        <v>107</v>
      </c>
      <c r="J216" s="159">
        <v>2.5300925925927898E-3</v>
      </c>
      <c r="K216" s="1">
        <f t="shared" si="7"/>
        <v>28</v>
      </c>
      <c r="L216" s="160"/>
    </row>
    <row r="217" spans="3:12" x14ac:dyDescent="0.25">
      <c r="C217" s="159">
        <v>1.44097222222222E-3</v>
      </c>
      <c r="D217">
        <f t="shared" si="8"/>
        <v>107</v>
      </c>
      <c r="J217" s="159">
        <v>2.52893518518539E-3</v>
      </c>
      <c r="K217" s="1">
        <f t="shared" si="7"/>
        <v>28</v>
      </c>
      <c r="L217" s="160"/>
    </row>
    <row r="218" spans="3:12" x14ac:dyDescent="0.25">
      <c r="C218" s="159">
        <v>1.44212962962963E-3</v>
      </c>
      <c r="D218">
        <f t="shared" si="8"/>
        <v>107</v>
      </c>
      <c r="J218" s="159">
        <v>2.5277777777779802E-3</v>
      </c>
      <c r="K218" s="1">
        <f t="shared" si="7"/>
        <v>28</v>
      </c>
      <c r="L218" s="160"/>
    </row>
    <row r="219" spans="3:12" x14ac:dyDescent="0.25">
      <c r="C219" s="159">
        <v>1.44328703703704E-3</v>
      </c>
      <c r="D219">
        <f t="shared" si="8"/>
        <v>107</v>
      </c>
      <c r="J219" s="159">
        <v>2.52662037037057E-3</v>
      </c>
      <c r="K219" s="1">
        <f t="shared" si="7"/>
        <v>29</v>
      </c>
      <c r="L219" s="160"/>
    </row>
    <row r="220" spans="3:12" x14ac:dyDescent="0.25">
      <c r="C220" s="159">
        <v>1.44444444444444E-3</v>
      </c>
      <c r="D220">
        <f t="shared" si="8"/>
        <v>106</v>
      </c>
      <c r="J220" s="159">
        <v>2.5254629629631602E-3</v>
      </c>
      <c r="K220" s="1">
        <f t="shared" si="7"/>
        <v>29</v>
      </c>
      <c r="L220" s="160"/>
    </row>
    <row r="221" spans="3:12" x14ac:dyDescent="0.25">
      <c r="C221" s="159">
        <v>1.44560185185185E-3</v>
      </c>
      <c r="D221">
        <f t="shared" si="8"/>
        <v>106</v>
      </c>
      <c r="J221" s="159">
        <v>2.5243055555557599E-3</v>
      </c>
      <c r="K221" s="1">
        <f t="shared" si="7"/>
        <v>29</v>
      </c>
      <c r="L221" s="160"/>
    </row>
    <row r="222" spans="3:12" x14ac:dyDescent="0.25">
      <c r="C222" s="159">
        <v>1.44675925925926E-3</v>
      </c>
      <c r="D222">
        <f t="shared" si="8"/>
        <v>106</v>
      </c>
      <c r="J222" s="159">
        <v>2.5231481481483502E-3</v>
      </c>
      <c r="K222" s="1">
        <f t="shared" si="7"/>
        <v>29</v>
      </c>
      <c r="L222" s="160"/>
    </row>
    <row r="223" spans="3:12" x14ac:dyDescent="0.25">
      <c r="C223" s="159">
        <v>1.4479166666666601E-3</v>
      </c>
      <c r="D223">
        <f t="shared" si="8"/>
        <v>106</v>
      </c>
      <c r="J223" s="159">
        <v>2.5219907407409399E-3</v>
      </c>
      <c r="K223" s="1">
        <f t="shared" si="7"/>
        <v>29</v>
      </c>
      <c r="L223" s="160"/>
    </row>
    <row r="224" spans="3:12" x14ac:dyDescent="0.25">
      <c r="C224" s="159">
        <v>1.4490740740740701E-3</v>
      </c>
      <c r="D224">
        <f t="shared" si="8"/>
        <v>106</v>
      </c>
      <c r="J224" s="159">
        <v>2.5208333333335302E-3</v>
      </c>
      <c r="K224" s="1">
        <f t="shared" si="7"/>
        <v>29</v>
      </c>
      <c r="L224" s="160"/>
    </row>
    <row r="225" spans="3:12" x14ac:dyDescent="0.25">
      <c r="C225" s="159">
        <v>1.4502314814814801E-3</v>
      </c>
      <c r="D225">
        <f t="shared" si="8"/>
        <v>105</v>
      </c>
      <c r="J225" s="159">
        <v>2.5196759259261299E-3</v>
      </c>
      <c r="K225" s="1">
        <f t="shared" si="7"/>
        <v>29</v>
      </c>
      <c r="L225" s="160"/>
    </row>
    <row r="226" spans="3:12" x14ac:dyDescent="0.25">
      <c r="C226" s="159">
        <v>1.4513888888888901E-3</v>
      </c>
      <c r="D226">
        <f t="shared" si="8"/>
        <v>105</v>
      </c>
      <c r="J226" s="159">
        <v>2.5185185185187201E-3</v>
      </c>
      <c r="K226" s="1">
        <f t="shared" si="7"/>
        <v>29</v>
      </c>
      <c r="L226" s="160"/>
    </row>
    <row r="227" spans="3:12" x14ac:dyDescent="0.25">
      <c r="C227" s="159">
        <v>1.4525462962962899E-3</v>
      </c>
      <c r="D227">
        <f t="shared" si="8"/>
        <v>105</v>
      </c>
      <c r="J227" s="159">
        <v>2.5173611111113099E-3</v>
      </c>
      <c r="K227" s="1">
        <f t="shared" si="7"/>
        <v>30</v>
      </c>
      <c r="L227" s="160"/>
    </row>
    <row r="228" spans="3:12" x14ac:dyDescent="0.25">
      <c r="C228" s="159">
        <v>1.4537037037036999E-3</v>
      </c>
      <c r="D228">
        <f t="shared" si="8"/>
        <v>105</v>
      </c>
      <c r="J228" s="159">
        <v>2.5162037037039001E-3</v>
      </c>
      <c r="K228" s="1">
        <f t="shared" si="7"/>
        <v>30</v>
      </c>
      <c r="L228" s="160"/>
    </row>
    <row r="229" spans="3:12" x14ac:dyDescent="0.25">
      <c r="C229" s="159">
        <v>1.4548611111111099E-3</v>
      </c>
      <c r="D229">
        <f t="shared" si="8"/>
        <v>105</v>
      </c>
      <c r="J229" s="159">
        <v>2.5150462962964999E-3</v>
      </c>
      <c r="K229" s="1">
        <f t="shared" si="7"/>
        <v>30</v>
      </c>
      <c r="L229" s="160"/>
    </row>
    <row r="230" spans="3:12" x14ac:dyDescent="0.25">
      <c r="C230" s="159">
        <v>1.4560185185185199E-3</v>
      </c>
      <c r="D230">
        <f t="shared" si="8"/>
        <v>104</v>
      </c>
      <c r="J230" s="159">
        <v>2.5138888888890901E-3</v>
      </c>
      <c r="K230" s="1">
        <f t="shared" si="7"/>
        <v>30</v>
      </c>
      <c r="L230" s="160"/>
    </row>
    <row r="231" spans="3:12" x14ac:dyDescent="0.25">
      <c r="C231" s="159">
        <v>1.4571759259259199E-3</v>
      </c>
      <c r="D231">
        <f t="shared" si="8"/>
        <v>104</v>
      </c>
      <c r="J231" s="159">
        <v>2.5127314814816799E-3</v>
      </c>
      <c r="K231" s="1">
        <f t="shared" si="7"/>
        <v>30</v>
      </c>
      <c r="L231" s="160"/>
    </row>
    <row r="232" spans="3:12" x14ac:dyDescent="0.25">
      <c r="C232" s="159">
        <v>1.4583333333333299E-3</v>
      </c>
      <c r="D232">
        <f t="shared" si="8"/>
        <v>104</v>
      </c>
      <c r="J232" s="159">
        <v>2.5115740740742701E-3</v>
      </c>
      <c r="K232" s="1">
        <f t="shared" si="7"/>
        <v>30</v>
      </c>
      <c r="L232" s="160"/>
    </row>
    <row r="233" spans="3:12" x14ac:dyDescent="0.25">
      <c r="C233" s="159">
        <v>1.4594907407407399E-3</v>
      </c>
      <c r="D233">
        <f t="shared" si="8"/>
        <v>104</v>
      </c>
      <c r="J233" s="159">
        <v>2.5104166666668599E-3</v>
      </c>
      <c r="K233" s="1">
        <f t="shared" si="7"/>
        <v>30</v>
      </c>
      <c r="L233" s="160"/>
    </row>
    <row r="234" spans="3:12" x14ac:dyDescent="0.25">
      <c r="C234" s="159">
        <v>1.4606481481481499E-3</v>
      </c>
      <c r="D234">
        <f t="shared" si="8"/>
        <v>104</v>
      </c>
      <c r="J234" s="159">
        <v>2.50925925925946E-3</v>
      </c>
      <c r="K234" s="1">
        <f t="shared" si="7"/>
        <v>30</v>
      </c>
      <c r="L234" s="160"/>
    </row>
    <row r="235" spans="3:12" x14ac:dyDescent="0.25">
      <c r="C235" s="159">
        <v>1.46180555555555E-3</v>
      </c>
      <c r="D235">
        <f t="shared" si="8"/>
        <v>103</v>
      </c>
      <c r="J235" s="159">
        <v>2.5081018518520498E-3</v>
      </c>
      <c r="K235" s="1">
        <f t="shared" si="7"/>
        <v>31</v>
      </c>
      <c r="L235" s="160"/>
    </row>
    <row r="236" spans="3:12" x14ac:dyDescent="0.25">
      <c r="C236" s="159">
        <v>1.46296296296296E-3</v>
      </c>
      <c r="D236">
        <f t="shared" si="8"/>
        <v>103</v>
      </c>
      <c r="J236" s="159">
        <v>2.50694444444464E-3</v>
      </c>
      <c r="K236" s="1">
        <f t="shared" si="7"/>
        <v>31</v>
      </c>
      <c r="L236" s="160"/>
    </row>
    <row r="237" spans="3:12" x14ac:dyDescent="0.25">
      <c r="C237" s="159">
        <v>1.46412037037037E-3</v>
      </c>
      <c r="D237">
        <f t="shared" si="8"/>
        <v>103</v>
      </c>
      <c r="J237" s="159">
        <v>2.5057870370372298E-3</v>
      </c>
      <c r="K237" s="1">
        <f t="shared" si="7"/>
        <v>31</v>
      </c>
      <c r="L237" s="160"/>
    </row>
    <row r="238" spans="3:12" x14ac:dyDescent="0.25">
      <c r="C238" s="159">
        <v>1.46527777777778E-3</v>
      </c>
      <c r="D238">
        <f t="shared" si="8"/>
        <v>103</v>
      </c>
      <c r="J238" s="159">
        <v>2.50462962962983E-3</v>
      </c>
      <c r="K238" s="1">
        <f t="shared" si="7"/>
        <v>31</v>
      </c>
      <c r="L238" s="160"/>
    </row>
    <row r="239" spans="3:12" x14ac:dyDescent="0.25">
      <c r="C239" s="159">
        <v>1.46643518518518E-3</v>
      </c>
      <c r="D239">
        <f t="shared" si="8"/>
        <v>103</v>
      </c>
      <c r="J239" s="159">
        <v>2.5034722222224198E-3</v>
      </c>
      <c r="K239" s="1">
        <f t="shared" si="7"/>
        <v>31</v>
      </c>
      <c r="L239" s="160"/>
    </row>
    <row r="240" spans="3:12" x14ac:dyDescent="0.25">
      <c r="C240" s="159">
        <v>1.46759259259259E-3</v>
      </c>
      <c r="D240">
        <f t="shared" si="8"/>
        <v>102</v>
      </c>
      <c r="J240" s="159">
        <v>2.50231481481501E-3</v>
      </c>
      <c r="K240" s="1">
        <f t="shared" si="7"/>
        <v>31</v>
      </c>
      <c r="L240" s="160"/>
    </row>
    <row r="241" spans="3:12" x14ac:dyDescent="0.25">
      <c r="C241" s="159">
        <v>1.46875E-3</v>
      </c>
      <c r="D241">
        <f t="shared" si="8"/>
        <v>102</v>
      </c>
      <c r="J241" s="159">
        <v>2.5011574074075998E-3</v>
      </c>
      <c r="K241" s="1">
        <f t="shared" si="7"/>
        <v>31</v>
      </c>
      <c r="L241" s="160"/>
    </row>
    <row r="242" spans="3:12" x14ac:dyDescent="0.25">
      <c r="C242" s="159">
        <v>1.46990740740741E-3</v>
      </c>
      <c r="D242">
        <f t="shared" si="8"/>
        <v>102</v>
      </c>
      <c r="J242" s="159">
        <v>2.5000000000002E-3</v>
      </c>
      <c r="K242" s="1">
        <f t="shared" si="7"/>
        <v>31</v>
      </c>
      <c r="L242" s="160"/>
    </row>
    <row r="243" spans="3:12" x14ac:dyDescent="0.25">
      <c r="C243" s="159">
        <v>1.47106481481481E-3</v>
      </c>
      <c r="D243">
        <f t="shared" si="8"/>
        <v>102</v>
      </c>
      <c r="J243" s="159">
        <v>2.4988425925927902E-3</v>
      </c>
      <c r="K243" s="1">
        <f t="shared" si="7"/>
        <v>32</v>
      </c>
      <c r="L243" s="160"/>
    </row>
    <row r="244" spans="3:12" x14ac:dyDescent="0.25">
      <c r="C244" s="159">
        <v>1.47222222222222E-3</v>
      </c>
      <c r="D244">
        <f t="shared" si="8"/>
        <v>102</v>
      </c>
      <c r="J244" s="159">
        <v>2.49768518518538E-3</v>
      </c>
      <c r="K244" s="1">
        <f t="shared" si="7"/>
        <v>32</v>
      </c>
      <c r="L244" s="160"/>
    </row>
    <row r="245" spans="3:12" x14ac:dyDescent="0.25">
      <c r="C245" s="159">
        <v>1.47337962962963E-3</v>
      </c>
      <c r="D245">
        <f t="shared" si="8"/>
        <v>101</v>
      </c>
      <c r="J245" s="159">
        <v>2.4965277777779702E-3</v>
      </c>
      <c r="K245" s="1">
        <f t="shared" si="7"/>
        <v>32</v>
      </c>
      <c r="L245" s="160"/>
    </row>
    <row r="246" spans="3:12" x14ac:dyDescent="0.25">
      <c r="C246" s="159">
        <v>1.47453703703704E-3</v>
      </c>
      <c r="D246">
        <f t="shared" si="8"/>
        <v>101</v>
      </c>
      <c r="J246" s="159">
        <v>2.4953703703705699E-3</v>
      </c>
      <c r="K246" s="1">
        <f t="shared" si="7"/>
        <v>32</v>
      </c>
      <c r="L246" s="160"/>
    </row>
    <row r="247" spans="3:12" x14ac:dyDescent="0.25">
      <c r="C247" s="159">
        <v>1.4756944444444401E-3</v>
      </c>
      <c r="D247">
        <f t="shared" si="8"/>
        <v>101</v>
      </c>
      <c r="J247" s="159">
        <v>2.4942129629631602E-3</v>
      </c>
      <c r="K247" s="1">
        <f t="shared" si="7"/>
        <v>32</v>
      </c>
      <c r="L247" s="160"/>
    </row>
    <row r="248" spans="3:12" x14ac:dyDescent="0.25">
      <c r="C248" s="159">
        <v>1.4768518518518501E-3</v>
      </c>
      <c r="D248">
        <f t="shared" si="8"/>
        <v>101</v>
      </c>
      <c r="J248" s="159">
        <v>2.4930555555557499E-3</v>
      </c>
      <c r="K248" s="1">
        <f t="shared" si="7"/>
        <v>32</v>
      </c>
      <c r="L248" s="160"/>
    </row>
    <row r="249" spans="3:12" x14ac:dyDescent="0.25">
      <c r="C249" s="159">
        <v>1.4780092592592601E-3</v>
      </c>
      <c r="D249">
        <f t="shared" si="8"/>
        <v>101</v>
      </c>
      <c r="J249" s="159">
        <v>2.4918981481483402E-3</v>
      </c>
      <c r="K249" s="1">
        <f t="shared" si="7"/>
        <v>32</v>
      </c>
      <c r="L249" s="160"/>
    </row>
    <row r="250" spans="3:12" x14ac:dyDescent="0.25">
      <c r="C250" s="159">
        <v>1.4791666666666601E-3</v>
      </c>
      <c r="D250">
        <f t="shared" si="8"/>
        <v>100</v>
      </c>
      <c r="J250" s="159">
        <v>2.4907407407409399E-3</v>
      </c>
      <c r="K250" s="1">
        <f t="shared" si="7"/>
        <v>32</v>
      </c>
      <c r="L250" s="160"/>
    </row>
    <row r="251" spans="3:12" x14ac:dyDescent="0.25">
      <c r="C251" s="159">
        <v>1.4803240740740701E-3</v>
      </c>
      <c r="D251">
        <f t="shared" si="8"/>
        <v>100</v>
      </c>
      <c r="J251" s="159">
        <v>2.4895833333335301E-3</v>
      </c>
      <c r="K251" s="1">
        <f t="shared" si="7"/>
        <v>33</v>
      </c>
      <c r="L251" s="160"/>
    </row>
    <row r="252" spans="3:12" x14ac:dyDescent="0.25">
      <c r="C252" s="159">
        <v>1.4814814814814801E-3</v>
      </c>
      <c r="D252">
        <f t="shared" si="8"/>
        <v>100</v>
      </c>
      <c r="J252" s="159">
        <v>2.4884259259261199E-3</v>
      </c>
      <c r="K252" s="1">
        <f t="shared" si="7"/>
        <v>33</v>
      </c>
      <c r="L252" s="160"/>
    </row>
    <row r="253" spans="3:12" x14ac:dyDescent="0.25">
      <c r="C253" s="159">
        <v>1.4826388888888899E-3</v>
      </c>
      <c r="D253">
        <f t="shared" si="8"/>
        <v>100</v>
      </c>
      <c r="J253" s="159">
        <v>2.4872685185187101E-3</v>
      </c>
      <c r="K253" s="1">
        <f t="shared" si="7"/>
        <v>33</v>
      </c>
      <c r="L253" s="160"/>
    </row>
    <row r="254" spans="3:12" x14ac:dyDescent="0.25">
      <c r="C254" s="159">
        <v>1.4837962962962899E-3</v>
      </c>
      <c r="D254">
        <f t="shared" si="8"/>
        <v>100</v>
      </c>
      <c r="J254" s="159">
        <v>2.4861111111112999E-3</v>
      </c>
      <c r="K254" s="1">
        <f t="shared" si="7"/>
        <v>33</v>
      </c>
      <c r="L254" s="160"/>
    </row>
    <row r="255" spans="3:12" x14ac:dyDescent="0.25">
      <c r="C255" s="159">
        <v>1.4849537037036999E-3</v>
      </c>
      <c r="D255">
        <f t="shared" si="8"/>
        <v>99</v>
      </c>
      <c r="J255" s="159">
        <v>2.4849537037039001E-3</v>
      </c>
      <c r="K255" s="1">
        <f t="shared" si="7"/>
        <v>33</v>
      </c>
      <c r="L255" s="160"/>
    </row>
    <row r="256" spans="3:12" x14ac:dyDescent="0.25">
      <c r="C256" s="159">
        <v>1.4861111111111099E-3</v>
      </c>
      <c r="D256">
        <f t="shared" si="8"/>
        <v>99</v>
      </c>
      <c r="J256" s="159">
        <v>2.4837962962964899E-3</v>
      </c>
      <c r="K256" s="1">
        <f t="shared" si="7"/>
        <v>33</v>
      </c>
      <c r="L256" s="160"/>
    </row>
    <row r="257" spans="3:12" x14ac:dyDescent="0.25">
      <c r="C257" s="159">
        <v>1.4872685185185199E-3</v>
      </c>
      <c r="D257">
        <f t="shared" si="8"/>
        <v>99</v>
      </c>
      <c r="J257" s="159">
        <v>2.4826388888890801E-3</v>
      </c>
      <c r="K257" s="1">
        <f t="shared" si="7"/>
        <v>33</v>
      </c>
      <c r="L257" s="160"/>
    </row>
    <row r="258" spans="3:12" x14ac:dyDescent="0.25">
      <c r="C258" s="159">
        <v>1.48842592592592E-3</v>
      </c>
      <c r="D258">
        <f t="shared" si="8"/>
        <v>99</v>
      </c>
      <c r="J258" s="159">
        <v>2.4814814814816699E-3</v>
      </c>
      <c r="K258" s="1">
        <f t="shared" ref="K258:K321" si="9">VLOOKUP(J258,$H$2:$I$151,2,TRUE)</f>
        <v>33</v>
      </c>
      <c r="L258" s="160"/>
    </row>
    <row r="259" spans="3:12" x14ac:dyDescent="0.25">
      <c r="C259" s="159">
        <v>1.48958333333333E-3</v>
      </c>
      <c r="D259">
        <f t="shared" ref="D259:D322" si="10">VLOOKUP(C259,$A$2:$B$151,2)</f>
        <v>99</v>
      </c>
      <c r="J259" s="159">
        <v>2.4803240740742701E-3</v>
      </c>
      <c r="K259" s="1">
        <f t="shared" si="9"/>
        <v>34</v>
      </c>
      <c r="L259" s="160"/>
    </row>
    <row r="260" spans="3:12" x14ac:dyDescent="0.25">
      <c r="C260" s="159">
        <v>1.49074074074074E-3</v>
      </c>
      <c r="D260">
        <f t="shared" si="10"/>
        <v>98</v>
      </c>
      <c r="J260" s="159">
        <v>2.4791666666668598E-3</v>
      </c>
      <c r="K260" s="1">
        <f t="shared" si="9"/>
        <v>34</v>
      </c>
      <c r="L260" s="160"/>
    </row>
    <row r="261" spans="3:12" x14ac:dyDescent="0.25">
      <c r="C261" s="159">
        <v>1.49189814814815E-3</v>
      </c>
      <c r="D261">
        <f t="shared" si="10"/>
        <v>98</v>
      </c>
      <c r="J261" s="159">
        <v>2.47800925925945E-3</v>
      </c>
      <c r="K261" s="1">
        <f t="shared" si="9"/>
        <v>34</v>
      </c>
      <c r="L261" s="160"/>
    </row>
    <row r="262" spans="3:12" x14ac:dyDescent="0.25">
      <c r="C262" s="159">
        <v>1.49305555555555E-3</v>
      </c>
      <c r="D262">
        <f t="shared" si="10"/>
        <v>98</v>
      </c>
      <c r="J262" s="159">
        <v>2.4768518518520398E-3</v>
      </c>
      <c r="K262" s="1">
        <f t="shared" si="9"/>
        <v>34</v>
      </c>
      <c r="L262" s="160"/>
    </row>
    <row r="263" spans="3:12" x14ac:dyDescent="0.25">
      <c r="C263" s="159">
        <v>1.49421296296296E-3</v>
      </c>
      <c r="D263">
        <f t="shared" si="10"/>
        <v>98</v>
      </c>
      <c r="J263" s="159">
        <v>2.47569444444464E-3</v>
      </c>
      <c r="K263" s="1">
        <f t="shared" si="9"/>
        <v>34</v>
      </c>
      <c r="L263" s="160"/>
    </row>
    <row r="264" spans="3:12" x14ac:dyDescent="0.25">
      <c r="C264" s="159">
        <v>1.49537037037037E-3</v>
      </c>
      <c r="D264">
        <f t="shared" si="10"/>
        <v>98</v>
      </c>
      <c r="J264" s="159">
        <v>2.4745370370372298E-3</v>
      </c>
      <c r="K264" s="1">
        <f t="shared" si="9"/>
        <v>34</v>
      </c>
      <c r="L264" s="160"/>
    </row>
    <row r="265" spans="3:12" x14ac:dyDescent="0.25">
      <c r="C265" s="159">
        <v>1.49652777777778E-3</v>
      </c>
      <c r="D265">
        <f t="shared" si="10"/>
        <v>97</v>
      </c>
      <c r="J265" s="159">
        <v>2.47337962962982E-3</v>
      </c>
      <c r="K265" s="1">
        <f t="shared" si="9"/>
        <v>34</v>
      </c>
      <c r="L265" s="160"/>
    </row>
    <row r="266" spans="3:12" x14ac:dyDescent="0.25">
      <c r="C266" s="159">
        <v>1.49768518518518E-3</v>
      </c>
      <c r="D266">
        <f t="shared" si="10"/>
        <v>97</v>
      </c>
      <c r="J266" s="159">
        <v>2.4722222222224098E-3</v>
      </c>
      <c r="K266" s="1">
        <f t="shared" si="9"/>
        <v>34</v>
      </c>
      <c r="L266" s="160"/>
    </row>
    <row r="267" spans="3:12" x14ac:dyDescent="0.25">
      <c r="C267" s="159">
        <v>1.49884259259259E-3</v>
      </c>
      <c r="D267">
        <f t="shared" si="10"/>
        <v>97</v>
      </c>
      <c r="J267" s="159">
        <v>2.47106481481501E-3</v>
      </c>
      <c r="K267" s="1">
        <f t="shared" si="9"/>
        <v>35</v>
      </c>
      <c r="L267" s="160"/>
    </row>
    <row r="268" spans="3:12" x14ac:dyDescent="0.25">
      <c r="C268" s="159">
        <v>1.5E-3</v>
      </c>
      <c r="D268">
        <f t="shared" si="10"/>
        <v>97</v>
      </c>
      <c r="J268" s="159">
        <v>2.4699074074076002E-3</v>
      </c>
      <c r="K268" s="1">
        <f t="shared" si="9"/>
        <v>35</v>
      </c>
      <c r="L268" s="160"/>
    </row>
    <row r="269" spans="3:12" x14ac:dyDescent="0.25">
      <c r="C269" s="159">
        <v>1.50115740740741E-3</v>
      </c>
      <c r="D269">
        <f t="shared" si="10"/>
        <v>97</v>
      </c>
      <c r="J269" s="159">
        <v>2.46875000000019E-3</v>
      </c>
      <c r="K269" s="1">
        <f t="shared" si="9"/>
        <v>35</v>
      </c>
      <c r="L269" s="160"/>
    </row>
    <row r="270" spans="3:12" x14ac:dyDescent="0.25">
      <c r="C270" s="159">
        <v>1.5023148148148101E-3</v>
      </c>
      <c r="D270">
        <f t="shared" si="10"/>
        <v>96</v>
      </c>
      <c r="J270" s="159">
        <v>2.4675925925927802E-3</v>
      </c>
      <c r="K270" s="1">
        <f t="shared" si="9"/>
        <v>35</v>
      </c>
      <c r="L270" s="160"/>
    </row>
    <row r="271" spans="3:12" x14ac:dyDescent="0.25">
      <c r="C271" s="159">
        <v>1.5034722222222201E-3</v>
      </c>
      <c r="D271">
        <f t="shared" si="10"/>
        <v>96</v>
      </c>
      <c r="J271" s="159">
        <v>2.4664351851853799E-3</v>
      </c>
      <c r="K271" s="1">
        <f t="shared" si="9"/>
        <v>35</v>
      </c>
      <c r="L271" s="160"/>
    </row>
    <row r="272" spans="3:12" x14ac:dyDescent="0.25">
      <c r="C272" s="159">
        <v>1.5046296296296301E-3</v>
      </c>
      <c r="D272">
        <f t="shared" si="10"/>
        <v>96</v>
      </c>
      <c r="J272" s="159">
        <v>2.4652777777779702E-3</v>
      </c>
      <c r="K272" s="1">
        <f t="shared" si="9"/>
        <v>35</v>
      </c>
      <c r="L272" s="160"/>
    </row>
    <row r="273" spans="3:12" x14ac:dyDescent="0.25">
      <c r="C273" s="159">
        <v>1.5057870370370401E-3</v>
      </c>
      <c r="D273">
        <f t="shared" si="10"/>
        <v>96</v>
      </c>
      <c r="J273" s="159">
        <v>2.4641203703705599E-3</v>
      </c>
      <c r="K273" s="1">
        <f t="shared" si="9"/>
        <v>35</v>
      </c>
      <c r="L273" s="160"/>
    </row>
    <row r="274" spans="3:12" x14ac:dyDescent="0.25">
      <c r="C274" s="159">
        <v>1.5069444444444401E-3</v>
      </c>
      <c r="D274">
        <f t="shared" si="10"/>
        <v>96</v>
      </c>
      <c r="J274" s="159">
        <v>2.4629629629631502E-3</v>
      </c>
      <c r="K274" s="1">
        <f t="shared" si="9"/>
        <v>35</v>
      </c>
      <c r="L274" s="160"/>
    </row>
    <row r="275" spans="3:12" x14ac:dyDescent="0.25">
      <c r="C275" s="159">
        <v>1.5081018518518501E-3</v>
      </c>
      <c r="D275">
        <f t="shared" si="10"/>
        <v>95</v>
      </c>
      <c r="J275" s="159">
        <v>2.4618055555557499E-3</v>
      </c>
      <c r="K275" s="1">
        <f t="shared" si="9"/>
        <v>36</v>
      </c>
      <c r="L275" s="160"/>
    </row>
    <row r="276" spans="3:12" x14ac:dyDescent="0.25">
      <c r="C276" s="159">
        <v>1.5092592592592601E-3</v>
      </c>
      <c r="D276">
        <f t="shared" si="10"/>
        <v>95</v>
      </c>
      <c r="J276" s="159">
        <v>2.4606481481483401E-3</v>
      </c>
      <c r="K276" s="1">
        <f t="shared" si="9"/>
        <v>36</v>
      </c>
      <c r="L276" s="160"/>
    </row>
    <row r="277" spans="3:12" x14ac:dyDescent="0.25">
      <c r="C277" s="159">
        <v>1.5104166666666599E-3</v>
      </c>
      <c r="D277">
        <f t="shared" si="10"/>
        <v>95</v>
      </c>
      <c r="J277" s="159">
        <v>2.4594907407409299E-3</v>
      </c>
      <c r="K277" s="1">
        <f t="shared" si="9"/>
        <v>36</v>
      </c>
      <c r="L277" s="160"/>
    </row>
    <row r="278" spans="3:12" x14ac:dyDescent="0.25">
      <c r="C278" s="159">
        <v>1.5115740740740699E-3</v>
      </c>
      <c r="D278">
        <f t="shared" si="10"/>
        <v>95</v>
      </c>
      <c r="J278" s="159">
        <v>2.4583333333335201E-3</v>
      </c>
      <c r="K278" s="1">
        <f t="shared" si="9"/>
        <v>36</v>
      </c>
      <c r="L278" s="160"/>
    </row>
    <row r="279" spans="3:12" x14ac:dyDescent="0.25">
      <c r="C279" s="159">
        <v>1.5127314814814799E-3</v>
      </c>
      <c r="D279">
        <f t="shared" si="10"/>
        <v>95</v>
      </c>
      <c r="J279" s="159">
        <v>2.4571759259261099E-3</v>
      </c>
      <c r="K279" s="1">
        <f t="shared" si="9"/>
        <v>36</v>
      </c>
      <c r="L279" s="160"/>
    </row>
    <row r="280" spans="3:12" x14ac:dyDescent="0.25">
      <c r="C280" s="159">
        <v>1.5138888888888899E-3</v>
      </c>
      <c r="D280">
        <f t="shared" si="10"/>
        <v>94</v>
      </c>
      <c r="J280" s="159">
        <v>2.4560185185187101E-3</v>
      </c>
      <c r="K280" s="1">
        <f t="shared" si="9"/>
        <v>36</v>
      </c>
      <c r="L280" s="160"/>
    </row>
    <row r="281" spans="3:12" x14ac:dyDescent="0.25">
      <c r="C281" s="159">
        <v>1.5150462962962899E-3</v>
      </c>
      <c r="D281">
        <f t="shared" si="10"/>
        <v>94</v>
      </c>
      <c r="J281" s="159">
        <v>2.4548611111112999E-3</v>
      </c>
      <c r="K281" s="1">
        <f t="shared" si="9"/>
        <v>36</v>
      </c>
      <c r="L281" s="160"/>
    </row>
    <row r="282" spans="3:12" x14ac:dyDescent="0.25">
      <c r="C282" s="159">
        <v>1.5162037037037E-3</v>
      </c>
      <c r="D282">
        <f t="shared" si="10"/>
        <v>94</v>
      </c>
      <c r="J282" s="159">
        <v>2.4537037037038901E-3</v>
      </c>
      <c r="K282" s="1">
        <f t="shared" si="9"/>
        <v>36</v>
      </c>
      <c r="L282" s="160"/>
    </row>
    <row r="283" spans="3:12" x14ac:dyDescent="0.25">
      <c r="C283" s="159">
        <v>1.51736111111111E-3</v>
      </c>
      <c r="D283">
        <f t="shared" si="10"/>
        <v>94</v>
      </c>
      <c r="J283" s="159">
        <v>2.4525462962964799E-3</v>
      </c>
      <c r="K283" s="1">
        <f t="shared" si="9"/>
        <v>37</v>
      </c>
      <c r="L283" s="160"/>
    </row>
    <row r="284" spans="3:12" x14ac:dyDescent="0.25">
      <c r="C284" s="159">
        <v>1.51851851851852E-3</v>
      </c>
      <c r="D284">
        <f t="shared" si="10"/>
        <v>94</v>
      </c>
      <c r="J284" s="159">
        <v>2.4513888888890801E-3</v>
      </c>
      <c r="K284" s="1">
        <f t="shared" si="9"/>
        <v>37</v>
      </c>
      <c r="L284" s="160"/>
    </row>
    <row r="285" spans="3:12" x14ac:dyDescent="0.25">
      <c r="C285" s="159">
        <v>1.51967592592592E-3</v>
      </c>
      <c r="D285">
        <f t="shared" si="10"/>
        <v>93</v>
      </c>
      <c r="J285" s="159">
        <v>2.4502314814816698E-3</v>
      </c>
      <c r="K285" s="1">
        <f t="shared" si="9"/>
        <v>37</v>
      </c>
      <c r="L285" s="160"/>
    </row>
    <row r="286" spans="3:12" x14ac:dyDescent="0.25">
      <c r="C286" s="159">
        <v>1.52083333333333E-3</v>
      </c>
      <c r="D286">
        <f t="shared" si="10"/>
        <v>93</v>
      </c>
      <c r="J286" s="159">
        <v>2.44907407407426E-3</v>
      </c>
      <c r="K286" s="1">
        <f t="shared" si="9"/>
        <v>37</v>
      </c>
      <c r="L286" s="160"/>
    </row>
    <row r="287" spans="3:12" x14ac:dyDescent="0.25">
      <c r="C287" s="159">
        <v>1.52199074074074E-3</v>
      </c>
      <c r="D287">
        <f t="shared" si="10"/>
        <v>93</v>
      </c>
      <c r="J287" s="159">
        <v>2.4479166666668498E-3</v>
      </c>
      <c r="K287" s="1">
        <f t="shared" si="9"/>
        <v>37</v>
      </c>
      <c r="L287" s="160"/>
    </row>
    <row r="288" spans="3:12" x14ac:dyDescent="0.25">
      <c r="C288" s="159">
        <v>1.52314814814815E-3</v>
      </c>
      <c r="D288">
        <f t="shared" si="10"/>
        <v>93</v>
      </c>
      <c r="J288" s="159">
        <v>2.44675925925945E-3</v>
      </c>
      <c r="K288" s="1">
        <f t="shared" si="9"/>
        <v>37</v>
      </c>
      <c r="L288" s="160"/>
    </row>
    <row r="289" spans="3:12" x14ac:dyDescent="0.25">
      <c r="C289" s="159">
        <v>1.52430555555555E-3</v>
      </c>
      <c r="D289">
        <f t="shared" si="10"/>
        <v>93</v>
      </c>
      <c r="J289" s="159">
        <v>2.4456018518520398E-3</v>
      </c>
      <c r="K289" s="1">
        <f t="shared" si="9"/>
        <v>37</v>
      </c>
      <c r="L289" s="160"/>
    </row>
    <row r="290" spans="3:12" x14ac:dyDescent="0.25">
      <c r="C290" s="159">
        <v>1.52546296296296E-3</v>
      </c>
      <c r="D290">
        <f t="shared" si="10"/>
        <v>92</v>
      </c>
      <c r="J290" s="159">
        <v>2.44444444444463E-3</v>
      </c>
      <c r="K290" s="1">
        <f t="shared" si="9"/>
        <v>37</v>
      </c>
      <c r="L290" s="160"/>
    </row>
    <row r="291" spans="3:12" x14ac:dyDescent="0.25">
      <c r="C291" s="159">
        <v>1.52662037037037E-3</v>
      </c>
      <c r="D291">
        <f t="shared" si="10"/>
        <v>92</v>
      </c>
      <c r="J291" s="159">
        <v>2.4432870370372198E-3</v>
      </c>
      <c r="K291" s="1">
        <f t="shared" si="9"/>
        <v>38</v>
      </c>
      <c r="L291" s="160"/>
    </row>
    <row r="292" spans="3:12" x14ac:dyDescent="0.25">
      <c r="C292" s="159">
        <v>1.52777777777778E-3</v>
      </c>
      <c r="D292">
        <f t="shared" si="10"/>
        <v>92</v>
      </c>
      <c r="J292" s="159">
        <v>2.44212962962982E-3</v>
      </c>
      <c r="K292" s="1">
        <f t="shared" si="9"/>
        <v>38</v>
      </c>
      <c r="L292" s="160"/>
    </row>
    <row r="293" spans="3:12" x14ac:dyDescent="0.25">
      <c r="C293" s="159">
        <v>1.5289351851851801E-3</v>
      </c>
      <c r="D293">
        <f t="shared" si="10"/>
        <v>92</v>
      </c>
      <c r="J293" s="159">
        <v>2.4409722222224102E-3</v>
      </c>
      <c r="K293" s="1">
        <f t="shared" si="9"/>
        <v>38</v>
      </c>
      <c r="L293" s="160"/>
    </row>
    <row r="294" spans="3:12" x14ac:dyDescent="0.25">
      <c r="C294" s="159">
        <v>1.5300925925925901E-3</v>
      </c>
      <c r="D294">
        <f t="shared" si="10"/>
        <v>92</v>
      </c>
      <c r="J294" s="159">
        <v>2.439814814815E-3</v>
      </c>
      <c r="K294" s="1">
        <f t="shared" si="9"/>
        <v>38</v>
      </c>
      <c r="L294" s="160"/>
    </row>
    <row r="295" spans="3:12" x14ac:dyDescent="0.25">
      <c r="C295" s="159">
        <v>1.5312500000000001E-3</v>
      </c>
      <c r="D295">
        <f t="shared" si="10"/>
        <v>91</v>
      </c>
      <c r="J295" s="159">
        <v>2.4386574074075902E-3</v>
      </c>
      <c r="K295" s="1">
        <f t="shared" si="9"/>
        <v>38</v>
      </c>
      <c r="L295" s="160"/>
    </row>
    <row r="296" spans="3:12" x14ac:dyDescent="0.25">
      <c r="C296" s="159">
        <v>1.5324074074074101E-3</v>
      </c>
      <c r="D296">
        <f t="shared" si="10"/>
        <v>91</v>
      </c>
      <c r="J296" s="159">
        <v>2.4375000000001899E-3</v>
      </c>
      <c r="K296" s="1">
        <f t="shared" si="9"/>
        <v>38</v>
      </c>
      <c r="L296" s="160"/>
    </row>
    <row r="297" spans="3:12" x14ac:dyDescent="0.25">
      <c r="C297" s="159">
        <v>1.5335648148148101E-3</v>
      </c>
      <c r="D297">
        <f t="shared" si="10"/>
        <v>91</v>
      </c>
      <c r="J297" s="159">
        <v>2.4363425925927802E-3</v>
      </c>
      <c r="K297" s="1">
        <f t="shared" si="9"/>
        <v>38</v>
      </c>
      <c r="L297" s="160"/>
    </row>
    <row r="298" spans="3:12" x14ac:dyDescent="0.25">
      <c r="C298" s="159">
        <v>1.5347222222222201E-3</v>
      </c>
      <c r="D298">
        <f t="shared" si="10"/>
        <v>91</v>
      </c>
      <c r="J298" s="159">
        <v>2.4351851851853699E-3</v>
      </c>
      <c r="K298" s="1">
        <f t="shared" si="9"/>
        <v>38</v>
      </c>
      <c r="L298" s="160"/>
    </row>
    <row r="299" spans="3:12" x14ac:dyDescent="0.25">
      <c r="C299" s="159">
        <v>1.5358796296296301E-3</v>
      </c>
      <c r="D299">
        <f t="shared" si="10"/>
        <v>91</v>
      </c>
      <c r="J299" s="159">
        <v>2.4340277777779602E-3</v>
      </c>
      <c r="K299" s="1">
        <f t="shared" si="9"/>
        <v>39</v>
      </c>
      <c r="L299" s="160"/>
    </row>
    <row r="300" spans="3:12" x14ac:dyDescent="0.25">
      <c r="C300" s="159">
        <v>1.5370370370370299E-3</v>
      </c>
      <c r="D300">
        <f t="shared" si="10"/>
        <v>90</v>
      </c>
      <c r="J300" s="159">
        <v>2.4328703703705499E-3</v>
      </c>
      <c r="K300" s="1">
        <f t="shared" si="9"/>
        <v>39</v>
      </c>
      <c r="L300" s="160"/>
    </row>
    <row r="301" spans="3:12" x14ac:dyDescent="0.25">
      <c r="C301" s="159">
        <v>1.5381944444444399E-3</v>
      </c>
      <c r="D301">
        <f t="shared" si="10"/>
        <v>90</v>
      </c>
      <c r="J301" s="159">
        <v>2.4317129629631501E-3</v>
      </c>
      <c r="K301" s="1">
        <f t="shared" si="9"/>
        <v>39</v>
      </c>
      <c r="L301" s="160"/>
    </row>
    <row r="302" spans="3:12" x14ac:dyDescent="0.25">
      <c r="C302" s="159">
        <v>1.5393518518518499E-3</v>
      </c>
      <c r="D302">
        <f t="shared" si="10"/>
        <v>90</v>
      </c>
      <c r="J302" s="159">
        <v>2.4305555555557399E-3</v>
      </c>
      <c r="K302" s="1">
        <f t="shared" si="9"/>
        <v>39</v>
      </c>
      <c r="L302" s="160"/>
    </row>
    <row r="303" spans="3:12" x14ac:dyDescent="0.25">
      <c r="C303" s="159">
        <v>1.5405092592592599E-3</v>
      </c>
      <c r="D303">
        <f t="shared" si="10"/>
        <v>90</v>
      </c>
      <c r="J303" s="159">
        <v>2.4293981481483301E-3</v>
      </c>
      <c r="K303" s="1">
        <f t="shared" si="9"/>
        <v>39</v>
      </c>
      <c r="L303" s="160"/>
    </row>
    <row r="304" spans="3:12" x14ac:dyDescent="0.25">
      <c r="C304" s="159">
        <v>1.5416666666666599E-3</v>
      </c>
      <c r="D304">
        <f t="shared" si="10"/>
        <v>90</v>
      </c>
      <c r="J304" s="159">
        <v>2.4282407407409199E-3</v>
      </c>
      <c r="K304" s="1">
        <f t="shared" si="9"/>
        <v>39</v>
      </c>
      <c r="L304" s="160"/>
    </row>
    <row r="305" spans="3:12" x14ac:dyDescent="0.25">
      <c r="C305" s="159">
        <v>1.5428240740740699E-3</v>
      </c>
      <c r="D305">
        <f t="shared" si="10"/>
        <v>89</v>
      </c>
      <c r="J305" s="159">
        <v>2.4270833333335201E-3</v>
      </c>
      <c r="K305" s="1">
        <f t="shared" si="9"/>
        <v>39</v>
      </c>
      <c r="L305" s="160"/>
    </row>
    <row r="306" spans="3:12" x14ac:dyDescent="0.25">
      <c r="C306" s="159">
        <v>1.5439814814814799E-3</v>
      </c>
      <c r="D306">
        <f t="shared" si="10"/>
        <v>89</v>
      </c>
      <c r="J306" s="159">
        <v>2.4259259259261099E-3</v>
      </c>
      <c r="K306" s="1">
        <f t="shared" si="9"/>
        <v>39</v>
      </c>
      <c r="L306" s="160"/>
    </row>
    <row r="307" spans="3:12" x14ac:dyDescent="0.25">
      <c r="C307" s="159">
        <v>1.5451388888888899E-3</v>
      </c>
      <c r="D307">
        <f t="shared" si="10"/>
        <v>89</v>
      </c>
      <c r="J307" s="159">
        <v>2.4247685185187001E-3</v>
      </c>
      <c r="K307" s="1">
        <f t="shared" si="9"/>
        <v>40</v>
      </c>
      <c r="L307" s="160"/>
    </row>
    <row r="308" spans="3:12" x14ac:dyDescent="0.25">
      <c r="C308" s="159">
        <v>1.54629629629629E-3</v>
      </c>
      <c r="D308">
        <f t="shared" si="10"/>
        <v>89</v>
      </c>
      <c r="J308" s="159">
        <v>2.4236111111112899E-3</v>
      </c>
      <c r="K308" s="1">
        <f t="shared" si="9"/>
        <v>40</v>
      </c>
      <c r="L308" s="160"/>
    </row>
    <row r="309" spans="3:12" x14ac:dyDescent="0.25">
      <c r="C309" s="159">
        <v>1.5474537037037E-3</v>
      </c>
      <c r="D309">
        <f t="shared" si="10"/>
        <v>89</v>
      </c>
      <c r="J309" s="159">
        <v>2.4224537037038901E-3</v>
      </c>
      <c r="K309" s="1">
        <f t="shared" si="9"/>
        <v>40</v>
      </c>
      <c r="L309" s="160"/>
    </row>
    <row r="310" spans="3:12" x14ac:dyDescent="0.25">
      <c r="C310" s="159">
        <v>1.54861111111111E-3</v>
      </c>
      <c r="D310">
        <f t="shared" si="10"/>
        <v>88</v>
      </c>
      <c r="J310" s="159">
        <v>2.4212962962964798E-3</v>
      </c>
      <c r="K310" s="1">
        <f t="shared" si="9"/>
        <v>40</v>
      </c>
      <c r="L310" s="160"/>
    </row>
    <row r="311" spans="3:12" x14ac:dyDescent="0.25">
      <c r="C311" s="159">
        <v>1.54976851851852E-3</v>
      </c>
      <c r="D311">
        <f t="shared" si="10"/>
        <v>88</v>
      </c>
      <c r="J311" s="159">
        <v>2.4201388888890701E-3</v>
      </c>
      <c r="K311" s="1">
        <f t="shared" si="9"/>
        <v>40</v>
      </c>
      <c r="L311" s="160"/>
    </row>
    <row r="312" spans="3:12" x14ac:dyDescent="0.25">
      <c r="C312" s="159">
        <v>1.55092592592592E-3</v>
      </c>
      <c r="D312">
        <f t="shared" si="10"/>
        <v>88</v>
      </c>
      <c r="J312" s="159">
        <v>2.4189814814816598E-3</v>
      </c>
      <c r="K312" s="1">
        <f t="shared" si="9"/>
        <v>40</v>
      </c>
      <c r="L312" s="160"/>
    </row>
    <row r="313" spans="3:12" x14ac:dyDescent="0.25">
      <c r="C313" s="159">
        <v>1.55208333333333E-3</v>
      </c>
      <c r="D313">
        <f t="shared" si="10"/>
        <v>88</v>
      </c>
      <c r="J313" s="159">
        <v>2.41782407407426E-3</v>
      </c>
      <c r="K313" s="1">
        <f t="shared" si="9"/>
        <v>40</v>
      </c>
      <c r="L313" s="160"/>
    </row>
    <row r="314" spans="3:12" x14ac:dyDescent="0.25">
      <c r="C314" s="159">
        <v>1.55324074074074E-3</v>
      </c>
      <c r="D314">
        <f t="shared" si="10"/>
        <v>88</v>
      </c>
      <c r="J314" s="159">
        <v>2.4166666666668498E-3</v>
      </c>
      <c r="K314" s="1">
        <f t="shared" si="9"/>
        <v>40</v>
      </c>
      <c r="L314" s="160"/>
    </row>
    <row r="315" spans="3:12" x14ac:dyDescent="0.25">
      <c r="C315" s="159">
        <v>1.55439814814815E-3</v>
      </c>
      <c r="D315">
        <f t="shared" si="10"/>
        <v>87</v>
      </c>
      <c r="J315" s="159">
        <v>2.41550925925944E-3</v>
      </c>
      <c r="K315" s="1">
        <f t="shared" si="9"/>
        <v>41</v>
      </c>
      <c r="L315" s="160"/>
    </row>
    <row r="316" spans="3:12" x14ac:dyDescent="0.25">
      <c r="C316" s="159">
        <v>1.55555555555555E-3</v>
      </c>
      <c r="D316">
        <f t="shared" si="10"/>
        <v>87</v>
      </c>
      <c r="J316" s="159">
        <v>2.4143518518520298E-3</v>
      </c>
      <c r="K316" s="1">
        <f t="shared" si="9"/>
        <v>41</v>
      </c>
      <c r="L316" s="160"/>
    </row>
    <row r="317" spans="3:12" x14ac:dyDescent="0.25">
      <c r="C317" s="159">
        <v>1.55671296296296E-3</v>
      </c>
      <c r="D317">
        <f t="shared" si="10"/>
        <v>87</v>
      </c>
      <c r="J317" s="159">
        <v>2.41319444444463E-3</v>
      </c>
      <c r="K317" s="1">
        <f t="shared" si="9"/>
        <v>41</v>
      </c>
      <c r="L317" s="160"/>
    </row>
    <row r="318" spans="3:12" x14ac:dyDescent="0.25">
      <c r="C318" s="159">
        <v>1.5578703703703701E-3</v>
      </c>
      <c r="D318">
        <f t="shared" si="10"/>
        <v>87</v>
      </c>
      <c r="J318" s="159">
        <v>2.4120370370372202E-3</v>
      </c>
      <c r="K318" s="1">
        <f t="shared" si="9"/>
        <v>41</v>
      </c>
      <c r="L318" s="160"/>
    </row>
    <row r="319" spans="3:12" x14ac:dyDescent="0.25">
      <c r="C319" s="159">
        <v>1.5590277777777801E-3</v>
      </c>
      <c r="D319">
        <f t="shared" si="10"/>
        <v>87</v>
      </c>
      <c r="J319" s="159">
        <v>2.41087962962981E-3</v>
      </c>
      <c r="K319" s="1">
        <f t="shared" si="9"/>
        <v>41</v>
      </c>
      <c r="L319" s="160"/>
    </row>
    <row r="320" spans="3:12" x14ac:dyDescent="0.25">
      <c r="C320" s="159">
        <v>1.5601851851851801E-3</v>
      </c>
      <c r="D320">
        <f t="shared" si="10"/>
        <v>86</v>
      </c>
      <c r="J320" s="159">
        <v>2.4097222222224002E-3</v>
      </c>
      <c r="K320" s="1">
        <f t="shared" si="9"/>
        <v>41</v>
      </c>
      <c r="L320" s="160"/>
    </row>
    <row r="321" spans="3:12" x14ac:dyDescent="0.25">
      <c r="C321" s="159">
        <v>1.5613425925925901E-3</v>
      </c>
      <c r="D321">
        <f t="shared" si="10"/>
        <v>86</v>
      </c>
      <c r="J321" s="159">
        <v>2.40856481481499E-3</v>
      </c>
      <c r="K321" s="1">
        <f t="shared" si="9"/>
        <v>41</v>
      </c>
      <c r="L321" s="160"/>
    </row>
    <row r="322" spans="3:12" x14ac:dyDescent="0.25">
      <c r="C322" s="159">
        <v>1.5625000000000001E-3</v>
      </c>
      <c r="D322">
        <f t="shared" si="10"/>
        <v>86</v>
      </c>
      <c r="J322" s="159">
        <v>2.4074074074075902E-3</v>
      </c>
      <c r="K322" s="1">
        <f t="shared" ref="K322:K385" si="11">VLOOKUP(J322,$H$2:$I$151,2,TRUE)</f>
        <v>41</v>
      </c>
      <c r="L322" s="160"/>
    </row>
    <row r="323" spans="3:12" x14ac:dyDescent="0.25">
      <c r="C323" s="159">
        <v>1.5636574074074101E-3</v>
      </c>
      <c r="D323">
        <f t="shared" ref="D323:D386" si="12">VLOOKUP(C323,$A$2:$B$151,2)</f>
        <v>86</v>
      </c>
      <c r="J323" s="159">
        <v>2.4062500000001799E-3</v>
      </c>
      <c r="K323" s="1">
        <f t="shared" si="11"/>
        <v>42</v>
      </c>
      <c r="L323" s="160"/>
    </row>
    <row r="324" spans="3:12" x14ac:dyDescent="0.25">
      <c r="C324" s="159">
        <v>1.5648148148148099E-3</v>
      </c>
      <c r="D324">
        <f t="shared" si="12"/>
        <v>86</v>
      </c>
      <c r="J324" s="159">
        <v>2.4050925925927702E-3</v>
      </c>
      <c r="K324" s="1">
        <f t="shared" si="11"/>
        <v>42</v>
      </c>
      <c r="L324" s="160"/>
    </row>
    <row r="325" spans="3:12" x14ac:dyDescent="0.25">
      <c r="C325" s="159">
        <v>1.5659722222222199E-3</v>
      </c>
      <c r="D325">
        <f t="shared" si="12"/>
        <v>85</v>
      </c>
      <c r="J325" s="159">
        <v>2.4039351851853599E-3</v>
      </c>
      <c r="K325" s="1">
        <f t="shared" si="11"/>
        <v>42</v>
      </c>
      <c r="L325" s="160"/>
    </row>
    <row r="326" spans="3:12" x14ac:dyDescent="0.25">
      <c r="C326" s="159">
        <v>1.5671296296296299E-3</v>
      </c>
      <c r="D326">
        <f t="shared" si="12"/>
        <v>85</v>
      </c>
      <c r="J326" s="159">
        <v>2.4027777777779601E-3</v>
      </c>
      <c r="K326" s="1">
        <f t="shared" si="11"/>
        <v>42</v>
      </c>
      <c r="L326" s="160"/>
    </row>
    <row r="327" spans="3:12" x14ac:dyDescent="0.25">
      <c r="C327" s="159">
        <v>1.5682870370370299E-3</v>
      </c>
      <c r="D327">
        <f t="shared" si="12"/>
        <v>85</v>
      </c>
      <c r="J327" s="159">
        <v>2.4016203703705499E-3</v>
      </c>
      <c r="K327" s="1">
        <f t="shared" si="11"/>
        <v>42</v>
      </c>
      <c r="L327" s="160"/>
    </row>
    <row r="328" spans="3:12" x14ac:dyDescent="0.25">
      <c r="C328" s="159">
        <v>1.5694444444444399E-3</v>
      </c>
      <c r="D328">
        <f t="shared" si="12"/>
        <v>85</v>
      </c>
      <c r="J328" s="159">
        <v>2.4004629629631401E-3</v>
      </c>
      <c r="K328" s="1">
        <f t="shared" si="11"/>
        <v>42</v>
      </c>
      <c r="L328" s="160"/>
    </row>
    <row r="329" spans="3:12" x14ac:dyDescent="0.25">
      <c r="C329" s="159">
        <v>1.5706018518518499E-3</v>
      </c>
      <c r="D329">
        <f t="shared" si="12"/>
        <v>85</v>
      </c>
      <c r="J329" s="159">
        <v>2.3993055555557399E-3</v>
      </c>
      <c r="K329" s="1">
        <f t="shared" si="11"/>
        <v>42</v>
      </c>
      <c r="L329" s="160"/>
    </row>
    <row r="330" spans="3:12" x14ac:dyDescent="0.25">
      <c r="C330" s="159">
        <v>1.5717592592592599E-3</v>
      </c>
      <c r="D330">
        <f t="shared" si="12"/>
        <v>84</v>
      </c>
      <c r="J330" s="159">
        <v>2.3981481481483301E-3</v>
      </c>
      <c r="K330" s="1">
        <f t="shared" si="11"/>
        <v>42</v>
      </c>
      <c r="L330" s="160"/>
    </row>
    <row r="331" spans="3:12" x14ac:dyDescent="0.25">
      <c r="C331" s="159">
        <v>1.57291666666666E-3</v>
      </c>
      <c r="D331">
        <f t="shared" si="12"/>
        <v>84</v>
      </c>
      <c r="J331" s="159">
        <v>2.3969907407409199E-3</v>
      </c>
      <c r="K331" s="1">
        <f t="shared" si="11"/>
        <v>43</v>
      </c>
      <c r="L331" s="160"/>
    </row>
    <row r="332" spans="3:12" x14ac:dyDescent="0.25">
      <c r="C332" s="159">
        <v>1.57407407407407E-3</v>
      </c>
      <c r="D332">
        <f t="shared" si="12"/>
        <v>84</v>
      </c>
      <c r="J332" s="159">
        <v>2.3958333333335101E-3</v>
      </c>
      <c r="K332" s="1">
        <f t="shared" si="11"/>
        <v>43</v>
      </c>
      <c r="L332" s="160"/>
    </row>
    <row r="333" spans="3:12" x14ac:dyDescent="0.25">
      <c r="C333" s="159">
        <v>1.57523148148148E-3</v>
      </c>
      <c r="D333">
        <f t="shared" si="12"/>
        <v>84</v>
      </c>
      <c r="J333" s="159">
        <v>2.3946759259261098E-3</v>
      </c>
      <c r="K333" s="1">
        <f t="shared" si="11"/>
        <v>43</v>
      </c>
      <c r="L333" s="160"/>
    </row>
    <row r="334" spans="3:12" x14ac:dyDescent="0.25">
      <c r="C334" s="159">
        <v>1.57638888888889E-3</v>
      </c>
      <c r="D334">
        <f t="shared" si="12"/>
        <v>84</v>
      </c>
      <c r="J334" s="159">
        <v>2.3935185185187001E-3</v>
      </c>
      <c r="K334" s="1">
        <f t="shared" si="11"/>
        <v>43</v>
      </c>
      <c r="L334" s="160"/>
    </row>
    <row r="335" spans="3:12" x14ac:dyDescent="0.25">
      <c r="C335" s="159">
        <v>1.57754629629629E-3</v>
      </c>
      <c r="D335">
        <f t="shared" si="12"/>
        <v>83</v>
      </c>
      <c r="J335" s="159">
        <v>2.3923611111112898E-3</v>
      </c>
      <c r="K335" s="1">
        <f t="shared" si="11"/>
        <v>43</v>
      </c>
      <c r="L335" s="160"/>
    </row>
    <row r="336" spans="3:12" x14ac:dyDescent="0.25">
      <c r="C336" s="159">
        <v>1.5787037037037E-3</v>
      </c>
      <c r="D336">
        <f t="shared" si="12"/>
        <v>83</v>
      </c>
      <c r="J336" s="159">
        <v>2.3912037037038801E-3</v>
      </c>
      <c r="K336" s="1">
        <f t="shared" si="11"/>
        <v>43</v>
      </c>
      <c r="L336" s="160"/>
    </row>
    <row r="337" spans="3:12" x14ac:dyDescent="0.25">
      <c r="C337" s="159">
        <v>1.57986111111111E-3</v>
      </c>
      <c r="D337">
        <f t="shared" si="12"/>
        <v>83</v>
      </c>
      <c r="J337" s="159">
        <v>2.3900462962964798E-3</v>
      </c>
      <c r="K337" s="1">
        <f t="shared" si="11"/>
        <v>43</v>
      </c>
      <c r="L337" s="160"/>
    </row>
    <row r="338" spans="3:12" x14ac:dyDescent="0.25">
      <c r="C338" s="159">
        <v>1.58101851851852E-3</v>
      </c>
      <c r="D338">
        <f t="shared" si="12"/>
        <v>83</v>
      </c>
      <c r="J338" s="159">
        <v>2.38888888888907E-3</v>
      </c>
      <c r="K338" s="1">
        <f t="shared" si="11"/>
        <v>43</v>
      </c>
      <c r="L338" s="160"/>
    </row>
    <row r="339" spans="3:12" x14ac:dyDescent="0.25">
      <c r="C339" s="159">
        <v>1.58217592592592E-3</v>
      </c>
      <c r="D339">
        <f t="shared" si="12"/>
        <v>83</v>
      </c>
      <c r="J339" s="159">
        <v>2.3877314814816598E-3</v>
      </c>
      <c r="K339" s="1">
        <f t="shared" si="11"/>
        <v>44</v>
      </c>
      <c r="L339" s="160"/>
    </row>
    <row r="340" spans="3:12" x14ac:dyDescent="0.25">
      <c r="C340" s="159">
        <v>1.58333333333333E-3</v>
      </c>
      <c r="D340">
        <f t="shared" si="12"/>
        <v>82</v>
      </c>
      <c r="J340" s="159">
        <v>2.38657407407425E-3</v>
      </c>
      <c r="K340" s="1">
        <f t="shared" si="11"/>
        <v>44</v>
      </c>
      <c r="L340" s="160"/>
    </row>
    <row r="341" spans="3:12" x14ac:dyDescent="0.25">
      <c r="C341" s="159">
        <v>1.58449074074074E-3</v>
      </c>
      <c r="D341">
        <f t="shared" si="12"/>
        <v>82</v>
      </c>
      <c r="J341" s="159">
        <v>2.3854166666668502E-3</v>
      </c>
      <c r="K341" s="1">
        <f t="shared" si="11"/>
        <v>44</v>
      </c>
      <c r="L341" s="160"/>
    </row>
    <row r="342" spans="3:12" x14ac:dyDescent="0.25">
      <c r="C342" s="159">
        <v>1.58564814814815E-3</v>
      </c>
      <c r="D342">
        <f t="shared" si="12"/>
        <v>82</v>
      </c>
      <c r="J342" s="159">
        <v>2.38425925925944E-3</v>
      </c>
      <c r="K342" s="1">
        <f t="shared" si="11"/>
        <v>44</v>
      </c>
      <c r="L342" s="160"/>
    </row>
    <row r="343" spans="3:12" x14ac:dyDescent="0.25">
      <c r="C343" s="159">
        <v>1.5868055555555501E-3</v>
      </c>
      <c r="D343">
        <f t="shared" si="12"/>
        <v>82</v>
      </c>
      <c r="J343" s="159">
        <v>2.3831018518520302E-3</v>
      </c>
      <c r="K343" s="1">
        <f t="shared" si="11"/>
        <v>44</v>
      </c>
      <c r="L343" s="160"/>
    </row>
    <row r="344" spans="3:12" x14ac:dyDescent="0.25">
      <c r="C344" s="159">
        <v>1.5879629629629601E-3</v>
      </c>
      <c r="D344">
        <f t="shared" si="12"/>
        <v>82</v>
      </c>
      <c r="J344" s="159">
        <v>2.38194444444462E-3</v>
      </c>
      <c r="K344" s="1">
        <f t="shared" si="11"/>
        <v>44</v>
      </c>
      <c r="L344" s="160"/>
    </row>
    <row r="345" spans="3:12" x14ac:dyDescent="0.25">
      <c r="C345" s="159">
        <v>1.5891203703703701E-3</v>
      </c>
      <c r="D345">
        <f t="shared" si="12"/>
        <v>81</v>
      </c>
      <c r="J345" s="159">
        <v>2.3807870370372102E-3</v>
      </c>
      <c r="K345" s="1">
        <f t="shared" si="11"/>
        <v>44</v>
      </c>
      <c r="L345" s="160"/>
    </row>
    <row r="346" spans="3:12" x14ac:dyDescent="0.25">
      <c r="C346" s="159">
        <v>1.5902777777777801E-3</v>
      </c>
      <c r="D346">
        <f t="shared" si="12"/>
        <v>81</v>
      </c>
      <c r="J346" s="159">
        <v>2.37962962962981E-3</v>
      </c>
      <c r="K346" s="1">
        <f t="shared" si="11"/>
        <v>44</v>
      </c>
      <c r="L346" s="160"/>
    </row>
    <row r="347" spans="3:12" x14ac:dyDescent="0.25">
      <c r="C347" s="159">
        <v>1.5914351851851799E-3</v>
      </c>
      <c r="D347">
        <f t="shared" si="12"/>
        <v>81</v>
      </c>
      <c r="J347" s="159">
        <v>2.3784722222224002E-3</v>
      </c>
      <c r="K347" s="1">
        <f t="shared" si="11"/>
        <v>45</v>
      </c>
      <c r="L347" s="160"/>
    </row>
    <row r="348" spans="3:12" x14ac:dyDescent="0.25">
      <c r="C348" s="159">
        <v>1.5925925925925899E-3</v>
      </c>
      <c r="D348">
        <f t="shared" si="12"/>
        <v>81</v>
      </c>
      <c r="J348" s="159">
        <v>2.3773148148149899E-3</v>
      </c>
      <c r="K348" s="1">
        <f t="shared" si="11"/>
        <v>45</v>
      </c>
      <c r="L348" s="160"/>
    </row>
    <row r="349" spans="3:12" x14ac:dyDescent="0.25">
      <c r="C349" s="159">
        <v>1.5937499999999999E-3</v>
      </c>
      <c r="D349">
        <f t="shared" si="12"/>
        <v>81</v>
      </c>
      <c r="J349" s="159">
        <v>2.3761574074075802E-3</v>
      </c>
      <c r="K349" s="1">
        <f t="shared" si="11"/>
        <v>45</v>
      </c>
      <c r="L349" s="160"/>
    </row>
    <row r="350" spans="3:12" x14ac:dyDescent="0.25">
      <c r="C350" s="159">
        <v>1.5949074074073999E-3</v>
      </c>
      <c r="D350">
        <f t="shared" si="12"/>
        <v>80</v>
      </c>
      <c r="J350" s="159">
        <v>2.3750000000001799E-3</v>
      </c>
      <c r="K350" s="1">
        <f t="shared" si="11"/>
        <v>45</v>
      </c>
      <c r="L350" s="160"/>
    </row>
    <row r="351" spans="3:12" x14ac:dyDescent="0.25">
      <c r="C351" s="159">
        <v>1.5960648148148099E-3</v>
      </c>
      <c r="D351">
        <f t="shared" si="12"/>
        <v>80</v>
      </c>
      <c r="J351" s="159">
        <v>2.3738425925927701E-3</v>
      </c>
      <c r="K351" s="1">
        <f t="shared" si="11"/>
        <v>45</v>
      </c>
      <c r="L351" s="160"/>
    </row>
    <row r="352" spans="3:12" x14ac:dyDescent="0.25">
      <c r="C352" s="159">
        <v>1.5972222222222199E-3</v>
      </c>
      <c r="D352">
        <f t="shared" si="12"/>
        <v>80</v>
      </c>
      <c r="J352" s="159">
        <v>2.3726851851853599E-3</v>
      </c>
      <c r="K352" s="1">
        <f t="shared" si="11"/>
        <v>45</v>
      </c>
      <c r="L352" s="160"/>
    </row>
    <row r="353" spans="3:12" x14ac:dyDescent="0.25">
      <c r="C353" s="159">
        <v>1.5983796296296299E-3</v>
      </c>
      <c r="D353">
        <f t="shared" si="12"/>
        <v>80</v>
      </c>
      <c r="J353" s="159">
        <v>2.3715277777779501E-3</v>
      </c>
      <c r="K353" s="1">
        <f t="shared" si="11"/>
        <v>45</v>
      </c>
      <c r="L353" s="160"/>
    </row>
    <row r="354" spans="3:12" x14ac:dyDescent="0.25">
      <c r="C354" s="159">
        <v>1.59953703703703E-3</v>
      </c>
      <c r="D354">
        <f t="shared" si="12"/>
        <v>80</v>
      </c>
      <c r="J354" s="159">
        <v>2.3703703703705499E-3</v>
      </c>
      <c r="K354" s="1">
        <f t="shared" si="11"/>
        <v>45</v>
      </c>
      <c r="L354" s="160"/>
    </row>
    <row r="355" spans="3:12" x14ac:dyDescent="0.25">
      <c r="C355" s="159">
        <v>1.60069444444444E-3</v>
      </c>
      <c r="D355">
        <f t="shared" si="12"/>
        <v>79</v>
      </c>
      <c r="J355" s="159">
        <v>2.3692129629631401E-3</v>
      </c>
      <c r="K355" s="1">
        <f t="shared" si="11"/>
        <v>46</v>
      </c>
      <c r="L355" s="160"/>
    </row>
    <row r="356" spans="3:12" x14ac:dyDescent="0.25">
      <c r="C356" s="159">
        <v>1.60185185185185E-3</v>
      </c>
      <c r="D356">
        <f t="shared" si="12"/>
        <v>79</v>
      </c>
      <c r="J356" s="159">
        <v>2.3680555555557299E-3</v>
      </c>
      <c r="K356" s="1">
        <f t="shared" si="11"/>
        <v>46</v>
      </c>
      <c r="L356" s="160"/>
    </row>
    <row r="357" spans="3:12" x14ac:dyDescent="0.25">
      <c r="C357" s="159">
        <v>1.60300925925926E-3</v>
      </c>
      <c r="D357">
        <f t="shared" si="12"/>
        <v>79</v>
      </c>
      <c r="J357" s="159">
        <v>2.3668981481483201E-3</v>
      </c>
      <c r="K357" s="1">
        <f t="shared" si="11"/>
        <v>46</v>
      </c>
      <c r="L357" s="160"/>
    </row>
    <row r="358" spans="3:12" x14ac:dyDescent="0.25">
      <c r="C358" s="159">
        <v>1.60416666666666E-3</v>
      </c>
      <c r="D358">
        <f t="shared" si="12"/>
        <v>79</v>
      </c>
      <c r="J358" s="159">
        <v>2.3657407407409198E-3</v>
      </c>
      <c r="K358" s="1">
        <f t="shared" si="11"/>
        <v>46</v>
      </c>
      <c r="L358" s="160"/>
    </row>
    <row r="359" spans="3:12" x14ac:dyDescent="0.25">
      <c r="C359" s="159">
        <v>1.60532407407407E-3</v>
      </c>
      <c r="D359">
        <f t="shared" si="12"/>
        <v>79</v>
      </c>
      <c r="J359" s="159">
        <v>2.3645833333335101E-3</v>
      </c>
      <c r="K359" s="1">
        <f t="shared" si="11"/>
        <v>46</v>
      </c>
      <c r="L359" s="160"/>
    </row>
    <row r="360" spans="3:12" x14ac:dyDescent="0.25">
      <c r="C360" s="159">
        <v>1.60648148148148E-3</v>
      </c>
      <c r="D360">
        <f t="shared" si="12"/>
        <v>78</v>
      </c>
      <c r="J360" s="159">
        <v>2.3634259259260998E-3</v>
      </c>
      <c r="K360" s="1">
        <f t="shared" si="11"/>
        <v>46</v>
      </c>
      <c r="L360" s="160"/>
    </row>
    <row r="361" spans="3:12" x14ac:dyDescent="0.25">
      <c r="C361" s="159">
        <v>1.60763888888889E-3</v>
      </c>
      <c r="D361">
        <f t="shared" si="12"/>
        <v>78</v>
      </c>
      <c r="J361" s="159">
        <v>2.3622685185186901E-3</v>
      </c>
      <c r="K361" s="1">
        <f t="shared" si="11"/>
        <v>46</v>
      </c>
      <c r="L361" s="160"/>
    </row>
    <row r="362" spans="3:12" x14ac:dyDescent="0.25">
      <c r="C362" s="159">
        <v>1.60879629629629E-3</v>
      </c>
      <c r="D362">
        <f t="shared" si="12"/>
        <v>78</v>
      </c>
      <c r="J362" s="159">
        <v>2.3611111111112898E-3</v>
      </c>
      <c r="K362" s="1">
        <f t="shared" si="11"/>
        <v>46</v>
      </c>
      <c r="L362" s="160"/>
    </row>
    <row r="363" spans="3:12" x14ac:dyDescent="0.25">
      <c r="C363" s="159">
        <v>1.6099537037037E-3</v>
      </c>
      <c r="D363">
        <f t="shared" si="12"/>
        <v>78</v>
      </c>
      <c r="J363" s="159">
        <v>2.35995370370388E-3</v>
      </c>
      <c r="K363" s="1">
        <f t="shared" si="11"/>
        <v>47</v>
      </c>
      <c r="L363" s="160"/>
    </row>
    <row r="364" spans="3:12" x14ac:dyDescent="0.25">
      <c r="C364" s="159">
        <v>1.61111111111111E-3</v>
      </c>
      <c r="D364">
        <f t="shared" si="12"/>
        <v>78</v>
      </c>
      <c r="J364" s="159">
        <v>2.3587962962964698E-3</v>
      </c>
      <c r="K364" s="1">
        <f t="shared" si="11"/>
        <v>47</v>
      </c>
      <c r="L364" s="160"/>
    </row>
    <row r="365" spans="3:12" x14ac:dyDescent="0.25">
      <c r="C365" s="159">
        <v>1.61226851851852E-3</v>
      </c>
      <c r="D365">
        <f t="shared" si="12"/>
        <v>77</v>
      </c>
      <c r="J365" s="159">
        <v>2.35763888888906E-3</v>
      </c>
      <c r="K365" s="1">
        <f t="shared" si="11"/>
        <v>47</v>
      </c>
      <c r="L365" s="160"/>
    </row>
    <row r="366" spans="3:12" x14ac:dyDescent="0.25">
      <c r="C366" s="159">
        <v>1.6134259259259201E-3</v>
      </c>
      <c r="D366">
        <f t="shared" si="12"/>
        <v>77</v>
      </c>
      <c r="J366" s="159">
        <v>2.3564814814816602E-3</v>
      </c>
      <c r="K366" s="1">
        <f t="shared" si="11"/>
        <v>47</v>
      </c>
      <c r="L366" s="160"/>
    </row>
    <row r="367" spans="3:12" x14ac:dyDescent="0.25">
      <c r="C367" s="159">
        <v>1.6145833333333301E-3</v>
      </c>
      <c r="D367">
        <f t="shared" si="12"/>
        <v>77</v>
      </c>
      <c r="J367" s="159">
        <v>2.35532407407425E-3</v>
      </c>
      <c r="K367" s="1">
        <f t="shared" si="11"/>
        <v>47</v>
      </c>
      <c r="L367" s="160"/>
    </row>
    <row r="368" spans="3:12" x14ac:dyDescent="0.25">
      <c r="C368" s="159">
        <v>1.6157407407407401E-3</v>
      </c>
      <c r="D368">
        <f t="shared" si="12"/>
        <v>77</v>
      </c>
      <c r="J368" s="159">
        <v>2.3541666666668402E-3</v>
      </c>
      <c r="K368" s="1">
        <f t="shared" si="11"/>
        <v>47</v>
      </c>
      <c r="L368" s="160"/>
    </row>
    <row r="369" spans="3:12" x14ac:dyDescent="0.25">
      <c r="C369" s="159">
        <v>1.6168981481481501E-3</v>
      </c>
      <c r="D369">
        <f t="shared" si="12"/>
        <v>77</v>
      </c>
      <c r="J369" s="159">
        <v>2.35300925925943E-3</v>
      </c>
      <c r="K369" s="1">
        <f t="shared" si="11"/>
        <v>47</v>
      </c>
      <c r="L369" s="160"/>
    </row>
    <row r="370" spans="3:12" x14ac:dyDescent="0.25">
      <c r="C370" s="159">
        <v>1.6180555555555501E-3</v>
      </c>
      <c r="D370">
        <f t="shared" si="12"/>
        <v>76</v>
      </c>
      <c r="J370" s="159">
        <v>2.3518518518520202E-3</v>
      </c>
      <c r="K370" s="1">
        <f t="shared" si="11"/>
        <v>47</v>
      </c>
      <c r="L370" s="160"/>
    </row>
    <row r="371" spans="3:12" x14ac:dyDescent="0.25">
      <c r="C371" s="159">
        <v>1.6192129629629601E-3</v>
      </c>
      <c r="D371">
        <f t="shared" si="12"/>
        <v>76</v>
      </c>
      <c r="J371" s="159">
        <v>2.35069444444462E-3</v>
      </c>
      <c r="K371" s="1">
        <f t="shared" si="11"/>
        <v>48</v>
      </c>
      <c r="L371" s="160"/>
    </row>
    <row r="372" spans="3:12" x14ac:dyDescent="0.25">
      <c r="C372" s="159">
        <v>1.6203703703703701E-3</v>
      </c>
      <c r="D372">
        <f t="shared" si="12"/>
        <v>76</v>
      </c>
      <c r="J372" s="159">
        <v>2.3495370370372102E-3</v>
      </c>
      <c r="K372" s="1">
        <f t="shared" si="11"/>
        <v>48</v>
      </c>
      <c r="L372" s="160"/>
    </row>
    <row r="373" spans="3:12" x14ac:dyDescent="0.25">
      <c r="C373" s="159">
        <v>1.6215277777777799E-3</v>
      </c>
      <c r="D373">
        <f t="shared" si="12"/>
        <v>76</v>
      </c>
      <c r="J373" s="159">
        <v>2.3483796296298E-3</v>
      </c>
      <c r="K373" s="1">
        <f t="shared" si="11"/>
        <v>48</v>
      </c>
      <c r="L373" s="160"/>
    </row>
    <row r="374" spans="3:12" x14ac:dyDescent="0.25">
      <c r="C374" s="159">
        <v>1.6226851851851799E-3</v>
      </c>
      <c r="D374">
        <f t="shared" si="12"/>
        <v>76</v>
      </c>
      <c r="J374" s="159">
        <v>2.3472222222223902E-3</v>
      </c>
      <c r="K374" s="1">
        <f t="shared" si="11"/>
        <v>48</v>
      </c>
      <c r="L374" s="160"/>
    </row>
    <row r="375" spans="3:12" x14ac:dyDescent="0.25">
      <c r="C375" s="159">
        <v>1.6238425925925899E-3</v>
      </c>
      <c r="D375">
        <f t="shared" si="12"/>
        <v>75</v>
      </c>
      <c r="J375" s="159">
        <v>2.3460648148149899E-3</v>
      </c>
      <c r="K375" s="1">
        <f t="shared" si="11"/>
        <v>48</v>
      </c>
      <c r="L375" s="160"/>
    </row>
    <row r="376" spans="3:12" x14ac:dyDescent="0.25">
      <c r="C376" s="159">
        <v>1.6249999999999999E-3</v>
      </c>
      <c r="D376">
        <f t="shared" si="12"/>
        <v>75</v>
      </c>
      <c r="J376" s="159">
        <v>2.3449074074075801E-3</v>
      </c>
      <c r="K376" s="1">
        <f t="shared" si="11"/>
        <v>48</v>
      </c>
      <c r="L376" s="160"/>
    </row>
    <row r="377" spans="3:12" x14ac:dyDescent="0.25">
      <c r="C377" s="159">
        <v>1.6261574074074E-3</v>
      </c>
      <c r="D377">
        <f t="shared" si="12"/>
        <v>75</v>
      </c>
      <c r="J377" s="159">
        <v>2.3437500000001699E-3</v>
      </c>
      <c r="K377" s="1">
        <f t="shared" si="11"/>
        <v>48</v>
      </c>
      <c r="L377" s="160"/>
    </row>
    <row r="378" spans="3:12" x14ac:dyDescent="0.25">
      <c r="C378" s="159">
        <v>1.62731481481481E-3</v>
      </c>
      <c r="D378">
        <f t="shared" si="12"/>
        <v>75</v>
      </c>
      <c r="J378" s="159">
        <v>2.3425925925927601E-3</v>
      </c>
      <c r="K378" s="1">
        <f t="shared" si="11"/>
        <v>48</v>
      </c>
      <c r="L378" s="160"/>
    </row>
    <row r="379" spans="3:12" x14ac:dyDescent="0.25">
      <c r="C379" s="159">
        <v>1.62847222222222E-3</v>
      </c>
      <c r="D379">
        <f t="shared" si="12"/>
        <v>75</v>
      </c>
      <c r="J379" s="159">
        <v>2.3414351851853599E-3</v>
      </c>
      <c r="K379" s="1">
        <f t="shared" si="11"/>
        <v>49</v>
      </c>
      <c r="L379" s="160"/>
    </row>
    <row r="380" spans="3:12" x14ac:dyDescent="0.25">
      <c r="C380" s="159">
        <v>1.62962962962963E-3</v>
      </c>
      <c r="D380">
        <f t="shared" si="12"/>
        <v>74</v>
      </c>
      <c r="J380" s="159">
        <v>2.3402777777779501E-3</v>
      </c>
      <c r="K380" s="1">
        <f t="shared" si="11"/>
        <v>49</v>
      </c>
      <c r="L380" s="160"/>
    </row>
    <row r="381" spans="3:12" x14ac:dyDescent="0.25">
      <c r="C381" s="159">
        <v>1.63078703703703E-3</v>
      </c>
      <c r="D381">
        <f t="shared" si="12"/>
        <v>74</v>
      </c>
      <c r="J381" s="159">
        <v>2.3391203703705399E-3</v>
      </c>
      <c r="K381" s="1">
        <f t="shared" si="11"/>
        <v>49</v>
      </c>
      <c r="L381" s="160"/>
    </row>
    <row r="382" spans="3:12" x14ac:dyDescent="0.25">
      <c r="C382" s="159">
        <v>1.63194444444444E-3</v>
      </c>
      <c r="D382">
        <f t="shared" si="12"/>
        <v>74</v>
      </c>
      <c r="J382" s="159">
        <v>2.3379629629631301E-3</v>
      </c>
      <c r="K382" s="1">
        <f t="shared" si="11"/>
        <v>49</v>
      </c>
      <c r="L382" s="160"/>
    </row>
    <row r="383" spans="3:12" x14ac:dyDescent="0.25">
      <c r="C383" s="159">
        <v>1.63310185185185E-3</v>
      </c>
      <c r="D383">
        <f t="shared" si="12"/>
        <v>74</v>
      </c>
      <c r="J383" s="159">
        <v>2.3368055555557299E-3</v>
      </c>
      <c r="K383" s="1">
        <f t="shared" si="11"/>
        <v>49</v>
      </c>
      <c r="L383" s="160"/>
    </row>
    <row r="384" spans="3:12" x14ac:dyDescent="0.25">
      <c r="C384" s="159">
        <v>1.63425925925926E-3</v>
      </c>
      <c r="D384">
        <f t="shared" si="12"/>
        <v>74</v>
      </c>
      <c r="J384" s="159">
        <v>2.3356481481483201E-3</v>
      </c>
      <c r="K384" s="1">
        <f t="shared" si="11"/>
        <v>49</v>
      </c>
      <c r="L384" s="160"/>
    </row>
    <row r="385" spans="3:12" x14ac:dyDescent="0.25">
      <c r="C385" s="159">
        <v>1.63541666666666E-3</v>
      </c>
      <c r="D385">
        <f t="shared" si="12"/>
        <v>73</v>
      </c>
      <c r="J385" s="159">
        <v>2.3344907407409098E-3</v>
      </c>
      <c r="K385" s="1">
        <f t="shared" si="11"/>
        <v>49</v>
      </c>
      <c r="L385" s="160"/>
    </row>
    <row r="386" spans="3:12" x14ac:dyDescent="0.25">
      <c r="C386" s="159">
        <v>1.63657407407407E-3</v>
      </c>
      <c r="D386">
        <f t="shared" si="12"/>
        <v>73</v>
      </c>
      <c r="J386" s="159">
        <v>2.3333333333335001E-3</v>
      </c>
      <c r="K386" s="1">
        <f t="shared" ref="K386:K449" si="13">VLOOKUP(J386,$H$2:$I$151,2,TRUE)</f>
        <v>49</v>
      </c>
      <c r="L386" s="160"/>
    </row>
    <row r="387" spans="3:12" x14ac:dyDescent="0.25">
      <c r="C387" s="159">
        <v>1.63773148148148E-3</v>
      </c>
      <c r="D387">
        <f t="shared" ref="D387:D450" si="14">VLOOKUP(C387,$A$2:$B$151,2)</f>
        <v>73</v>
      </c>
      <c r="J387" s="159">
        <v>2.3321759259260998E-3</v>
      </c>
      <c r="K387" s="1">
        <f t="shared" si="13"/>
        <v>50</v>
      </c>
      <c r="L387" s="160"/>
    </row>
    <row r="388" spans="3:12" x14ac:dyDescent="0.25">
      <c r="C388" s="159">
        <v>1.63888888888889E-3</v>
      </c>
      <c r="D388">
        <f t="shared" si="14"/>
        <v>73</v>
      </c>
      <c r="J388" s="159">
        <v>2.33101851851869E-3</v>
      </c>
      <c r="K388" s="1">
        <f t="shared" si="13"/>
        <v>50</v>
      </c>
      <c r="L388" s="160"/>
    </row>
    <row r="389" spans="3:12" x14ac:dyDescent="0.25">
      <c r="C389" s="159">
        <v>1.6400462962962901E-3</v>
      </c>
      <c r="D389">
        <f t="shared" si="14"/>
        <v>73</v>
      </c>
      <c r="J389" s="159">
        <v>2.3298611111112798E-3</v>
      </c>
      <c r="K389" s="1">
        <f t="shared" si="13"/>
        <v>50</v>
      </c>
      <c r="L389" s="160"/>
    </row>
    <row r="390" spans="3:12" x14ac:dyDescent="0.25">
      <c r="C390" s="159">
        <v>1.6412037037037001E-3</v>
      </c>
      <c r="D390">
        <f t="shared" si="14"/>
        <v>72</v>
      </c>
      <c r="J390" s="159">
        <v>2.32870370370387E-3</v>
      </c>
      <c r="K390" s="1">
        <f t="shared" si="13"/>
        <v>50</v>
      </c>
      <c r="L390" s="160"/>
    </row>
    <row r="391" spans="3:12" x14ac:dyDescent="0.25">
      <c r="C391" s="159">
        <v>1.6423611111111101E-3</v>
      </c>
      <c r="D391">
        <f t="shared" si="14"/>
        <v>72</v>
      </c>
      <c r="J391" s="159">
        <v>2.3275462962964598E-3</v>
      </c>
      <c r="K391" s="1">
        <f t="shared" si="13"/>
        <v>50</v>
      </c>
      <c r="L391" s="160"/>
    </row>
    <row r="392" spans="3:12" x14ac:dyDescent="0.25">
      <c r="C392" s="159">
        <v>1.6435185185185201E-3</v>
      </c>
      <c r="D392">
        <f t="shared" si="14"/>
        <v>72</v>
      </c>
      <c r="J392" s="159">
        <v>2.32638888888906E-3</v>
      </c>
      <c r="K392" s="1">
        <f t="shared" si="13"/>
        <v>50</v>
      </c>
      <c r="L392" s="160"/>
    </row>
    <row r="393" spans="3:12" x14ac:dyDescent="0.25">
      <c r="C393" s="159">
        <v>1.6446759259259201E-3</v>
      </c>
      <c r="D393">
        <f t="shared" si="14"/>
        <v>72</v>
      </c>
      <c r="J393" s="159">
        <v>2.3252314814816502E-3</v>
      </c>
      <c r="K393" s="1">
        <f t="shared" si="13"/>
        <v>50</v>
      </c>
      <c r="L393" s="160"/>
    </row>
    <row r="394" spans="3:12" x14ac:dyDescent="0.25">
      <c r="C394" s="159">
        <v>1.6458333333333301E-3</v>
      </c>
      <c r="D394">
        <f t="shared" si="14"/>
        <v>72</v>
      </c>
      <c r="J394" s="159">
        <v>2.32407407407424E-3</v>
      </c>
      <c r="K394" s="1">
        <f t="shared" si="13"/>
        <v>50</v>
      </c>
      <c r="L394" s="160"/>
    </row>
    <row r="395" spans="3:12" x14ac:dyDescent="0.25">
      <c r="C395" s="159">
        <v>1.6469907407407401E-3</v>
      </c>
      <c r="D395">
        <f t="shared" si="14"/>
        <v>71</v>
      </c>
      <c r="J395" s="159">
        <v>2.3229166666668302E-3</v>
      </c>
      <c r="K395" s="1">
        <f t="shared" si="13"/>
        <v>51</v>
      </c>
      <c r="L395" s="160"/>
    </row>
    <row r="396" spans="3:12" x14ac:dyDescent="0.25">
      <c r="C396" s="159">
        <v>1.6481481481481501E-3</v>
      </c>
      <c r="D396">
        <f t="shared" si="14"/>
        <v>71</v>
      </c>
      <c r="J396" s="159">
        <v>2.32175925925943E-3</v>
      </c>
      <c r="K396" s="1">
        <f t="shared" si="13"/>
        <v>51</v>
      </c>
      <c r="L396" s="160"/>
    </row>
    <row r="397" spans="3:12" x14ac:dyDescent="0.25">
      <c r="C397" s="159">
        <v>1.6493055555555499E-3</v>
      </c>
      <c r="D397">
        <f t="shared" si="14"/>
        <v>71</v>
      </c>
      <c r="J397" s="159">
        <v>2.3206018518520202E-3</v>
      </c>
      <c r="K397" s="1">
        <f t="shared" si="13"/>
        <v>51</v>
      </c>
      <c r="L397" s="160"/>
    </row>
    <row r="398" spans="3:12" x14ac:dyDescent="0.25">
      <c r="C398" s="159">
        <v>1.6504629629629599E-3</v>
      </c>
      <c r="D398">
        <f t="shared" si="14"/>
        <v>71</v>
      </c>
      <c r="J398" s="159">
        <v>2.31944444444461E-3</v>
      </c>
      <c r="K398" s="1">
        <f t="shared" si="13"/>
        <v>51</v>
      </c>
      <c r="L398" s="160"/>
    </row>
    <row r="399" spans="3:12" x14ac:dyDescent="0.25">
      <c r="C399" s="159">
        <v>1.6516203703703699E-3</v>
      </c>
      <c r="D399">
        <f t="shared" si="14"/>
        <v>71</v>
      </c>
      <c r="J399" s="159">
        <v>2.3182870370372002E-3</v>
      </c>
      <c r="K399" s="1">
        <f t="shared" si="13"/>
        <v>51</v>
      </c>
      <c r="L399" s="160"/>
    </row>
    <row r="400" spans="3:12" x14ac:dyDescent="0.25">
      <c r="C400" s="159">
        <v>1.6527777777777699E-3</v>
      </c>
      <c r="D400">
        <f t="shared" si="14"/>
        <v>70</v>
      </c>
      <c r="J400" s="159">
        <v>2.3171296296297999E-3</v>
      </c>
      <c r="K400" s="1">
        <f t="shared" si="13"/>
        <v>51</v>
      </c>
      <c r="L400" s="160"/>
    </row>
    <row r="401" spans="3:12" x14ac:dyDescent="0.25">
      <c r="C401" s="159">
        <v>1.6539351851851799E-3</v>
      </c>
      <c r="D401">
        <f t="shared" si="14"/>
        <v>70</v>
      </c>
      <c r="J401" s="159">
        <v>2.3159722222223901E-3</v>
      </c>
      <c r="K401" s="1">
        <f t="shared" si="13"/>
        <v>51</v>
      </c>
      <c r="L401" s="160"/>
    </row>
    <row r="402" spans="3:12" x14ac:dyDescent="0.25">
      <c r="C402" s="159">
        <v>1.65509259259259E-3</v>
      </c>
      <c r="D402">
        <f t="shared" si="14"/>
        <v>70</v>
      </c>
      <c r="J402" s="159">
        <v>2.3148148148149799E-3</v>
      </c>
      <c r="K402" s="1">
        <f t="shared" si="13"/>
        <v>51</v>
      </c>
      <c r="L402" s="160"/>
    </row>
    <row r="403" spans="3:12" x14ac:dyDescent="0.25">
      <c r="C403" s="159">
        <v>1.65625E-3</v>
      </c>
      <c r="D403">
        <f t="shared" si="14"/>
        <v>70</v>
      </c>
      <c r="J403" s="159">
        <v>2.3136574074075701E-3</v>
      </c>
      <c r="K403" s="1">
        <f t="shared" si="13"/>
        <v>52</v>
      </c>
      <c r="L403" s="160"/>
    </row>
    <row r="404" spans="3:12" x14ac:dyDescent="0.25">
      <c r="C404" s="159">
        <v>1.6574074074074E-3</v>
      </c>
      <c r="D404">
        <f t="shared" si="14"/>
        <v>70</v>
      </c>
      <c r="J404" s="159">
        <v>2.3125000000001699E-3</v>
      </c>
      <c r="K404" s="1">
        <f t="shared" si="13"/>
        <v>52</v>
      </c>
      <c r="L404" s="160"/>
    </row>
    <row r="405" spans="3:12" x14ac:dyDescent="0.25">
      <c r="C405" s="159">
        <v>1.65856481481481E-3</v>
      </c>
      <c r="D405">
        <f t="shared" si="14"/>
        <v>69</v>
      </c>
      <c r="J405" s="159">
        <v>2.3113425925927601E-3</v>
      </c>
      <c r="K405" s="1">
        <f t="shared" si="13"/>
        <v>52</v>
      </c>
      <c r="L405" s="160"/>
    </row>
    <row r="406" spans="3:12" x14ac:dyDescent="0.25">
      <c r="C406" s="159">
        <v>1.65972222222222E-3</v>
      </c>
      <c r="D406">
        <f t="shared" si="14"/>
        <v>69</v>
      </c>
      <c r="J406" s="159">
        <v>2.3101851851853499E-3</v>
      </c>
      <c r="K406" s="1">
        <f t="shared" si="13"/>
        <v>52</v>
      </c>
      <c r="L406" s="160"/>
    </row>
    <row r="407" spans="3:12" x14ac:dyDescent="0.25">
      <c r="C407" s="159">
        <v>1.66087962962963E-3</v>
      </c>
      <c r="D407">
        <f t="shared" si="14"/>
        <v>69</v>
      </c>
      <c r="J407" s="159">
        <v>2.3090277777779401E-3</v>
      </c>
      <c r="K407" s="1">
        <f t="shared" si="13"/>
        <v>52</v>
      </c>
      <c r="L407" s="160"/>
    </row>
    <row r="408" spans="3:12" x14ac:dyDescent="0.25">
      <c r="C408" s="159">
        <v>1.66203703703703E-3</v>
      </c>
      <c r="D408">
        <f t="shared" si="14"/>
        <v>69</v>
      </c>
      <c r="J408" s="159">
        <v>2.3078703703705399E-3</v>
      </c>
      <c r="K408" s="1">
        <f t="shared" si="13"/>
        <v>52</v>
      </c>
      <c r="L408" s="160"/>
    </row>
    <row r="409" spans="3:12" x14ac:dyDescent="0.25">
      <c r="C409" s="159">
        <v>1.66319444444444E-3</v>
      </c>
      <c r="D409">
        <f t="shared" si="14"/>
        <v>69</v>
      </c>
      <c r="J409" s="159">
        <v>2.3067129629631301E-3</v>
      </c>
      <c r="K409" s="1">
        <f t="shared" si="13"/>
        <v>52</v>
      </c>
      <c r="L409" s="160"/>
    </row>
    <row r="410" spans="3:12" x14ac:dyDescent="0.25">
      <c r="C410" s="159">
        <v>1.66435185185185E-3</v>
      </c>
      <c r="D410">
        <f t="shared" si="14"/>
        <v>68</v>
      </c>
      <c r="J410" s="159">
        <v>2.3055555555557198E-3</v>
      </c>
      <c r="K410" s="1">
        <f t="shared" si="13"/>
        <v>52</v>
      </c>
      <c r="L410" s="160"/>
    </row>
    <row r="411" spans="3:12" x14ac:dyDescent="0.25">
      <c r="C411" s="159">
        <v>1.66550925925926E-3</v>
      </c>
      <c r="D411">
        <f t="shared" si="14"/>
        <v>68</v>
      </c>
      <c r="J411" s="159">
        <v>2.3043981481483101E-3</v>
      </c>
      <c r="K411" s="1">
        <f t="shared" si="13"/>
        <v>53</v>
      </c>
      <c r="L411" s="160"/>
    </row>
    <row r="412" spans="3:12" x14ac:dyDescent="0.25">
      <c r="C412" s="159">
        <v>1.6666666666666601E-3</v>
      </c>
      <c r="D412">
        <f t="shared" si="14"/>
        <v>68</v>
      </c>
      <c r="J412" s="159">
        <v>2.3032407407408998E-3</v>
      </c>
      <c r="K412" s="1">
        <f t="shared" si="13"/>
        <v>53</v>
      </c>
      <c r="L412" s="160"/>
    </row>
    <row r="413" spans="3:12" x14ac:dyDescent="0.25">
      <c r="C413" s="159">
        <v>1.6678240740740701E-3</v>
      </c>
      <c r="D413">
        <f t="shared" si="14"/>
        <v>68</v>
      </c>
      <c r="J413" s="159">
        <v>2.3020833333335E-3</v>
      </c>
      <c r="K413" s="1">
        <f t="shared" si="13"/>
        <v>53</v>
      </c>
      <c r="L413" s="160"/>
    </row>
    <row r="414" spans="3:12" x14ac:dyDescent="0.25">
      <c r="C414" s="159">
        <v>1.6689814814814801E-3</v>
      </c>
      <c r="D414">
        <f t="shared" si="14"/>
        <v>68</v>
      </c>
      <c r="J414" s="159">
        <v>2.3009259259260898E-3</v>
      </c>
      <c r="K414" s="1">
        <f t="shared" si="13"/>
        <v>53</v>
      </c>
      <c r="L414" s="160"/>
    </row>
    <row r="415" spans="3:12" x14ac:dyDescent="0.25">
      <c r="C415" s="159">
        <v>1.6701388888888901E-3</v>
      </c>
      <c r="D415">
        <f t="shared" si="14"/>
        <v>67</v>
      </c>
      <c r="J415" s="159">
        <v>2.29976851851868E-3</v>
      </c>
      <c r="K415" s="1">
        <f t="shared" si="13"/>
        <v>53</v>
      </c>
      <c r="L415" s="160"/>
    </row>
    <row r="416" spans="3:12" x14ac:dyDescent="0.25">
      <c r="C416" s="159">
        <v>1.6712962962962901E-3</v>
      </c>
      <c r="D416">
        <f t="shared" si="14"/>
        <v>67</v>
      </c>
      <c r="J416" s="159">
        <v>2.2986111111112698E-3</v>
      </c>
      <c r="K416" s="1">
        <f t="shared" si="13"/>
        <v>53</v>
      </c>
      <c r="L416" s="160"/>
    </row>
    <row r="417" spans="3:12" x14ac:dyDescent="0.25">
      <c r="C417" s="159">
        <v>1.6724537037037001E-3</v>
      </c>
      <c r="D417">
        <f t="shared" si="14"/>
        <v>67</v>
      </c>
      <c r="J417" s="159">
        <v>2.29745370370387E-3</v>
      </c>
      <c r="K417" s="1">
        <f t="shared" si="13"/>
        <v>53</v>
      </c>
      <c r="L417" s="160"/>
    </row>
    <row r="418" spans="3:12" x14ac:dyDescent="0.25">
      <c r="C418" s="159">
        <v>1.6736111111111101E-3</v>
      </c>
      <c r="D418">
        <f t="shared" si="14"/>
        <v>67</v>
      </c>
      <c r="J418" s="159">
        <v>2.2962962962964602E-3</v>
      </c>
      <c r="K418" s="1">
        <f t="shared" si="13"/>
        <v>53</v>
      </c>
      <c r="L418" s="160"/>
    </row>
    <row r="419" spans="3:12" x14ac:dyDescent="0.25">
      <c r="C419" s="159">
        <v>1.6747685185185201E-3</v>
      </c>
      <c r="D419">
        <f t="shared" si="14"/>
        <v>67</v>
      </c>
      <c r="J419" s="159">
        <v>2.29513888888905E-3</v>
      </c>
      <c r="K419" s="1">
        <f t="shared" si="13"/>
        <v>54</v>
      </c>
      <c r="L419" s="160"/>
    </row>
    <row r="420" spans="3:12" x14ac:dyDescent="0.25">
      <c r="C420" s="159">
        <v>1.6759259259259199E-3</v>
      </c>
      <c r="D420">
        <f t="shared" si="14"/>
        <v>66</v>
      </c>
      <c r="J420" s="159">
        <v>2.2939814814816402E-3</v>
      </c>
      <c r="K420" s="1">
        <f t="shared" si="13"/>
        <v>54</v>
      </c>
      <c r="L420" s="160"/>
    </row>
    <row r="421" spans="3:12" x14ac:dyDescent="0.25">
      <c r="C421" s="159">
        <v>1.6770833333333299E-3</v>
      </c>
      <c r="D421">
        <f t="shared" si="14"/>
        <v>66</v>
      </c>
      <c r="J421" s="159">
        <v>2.29282407407424E-3</v>
      </c>
      <c r="K421" s="1">
        <f t="shared" si="13"/>
        <v>54</v>
      </c>
      <c r="L421" s="160"/>
    </row>
    <row r="422" spans="3:12" x14ac:dyDescent="0.25">
      <c r="C422" s="159">
        <v>1.6782407407407399E-3</v>
      </c>
      <c r="D422">
        <f t="shared" si="14"/>
        <v>66</v>
      </c>
      <c r="J422" s="159">
        <v>2.2916666666668302E-3</v>
      </c>
      <c r="K422" s="1">
        <f t="shared" si="13"/>
        <v>54</v>
      </c>
      <c r="L422" s="160"/>
    </row>
    <row r="423" spans="3:12" x14ac:dyDescent="0.25">
      <c r="C423" s="159">
        <v>1.6793981481481499E-3</v>
      </c>
      <c r="D423">
        <f t="shared" si="14"/>
        <v>66</v>
      </c>
      <c r="J423" s="159">
        <v>2.29050925925942E-3</v>
      </c>
      <c r="K423" s="1">
        <f t="shared" si="13"/>
        <v>54</v>
      </c>
      <c r="L423" s="160"/>
    </row>
    <row r="424" spans="3:12" x14ac:dyDescent="0.25">
      <c r="C424" s="159">
        <v>1.6805555555555499E-3</v>
      </c>
      <c r="D424">
        <f t="shared" si="14"/>
        <v>66</v>
      </c>
      <c r="J424" s="159">
        <v>2.2893518518520102E-3</v>
      </c>
      <c r="K424" s="1">
        <f t="shared" si="13"/>
        <v>54</v>
      </c>
      <c r="L424" s="160"/>
    </row>
    <row r="425" spans="3:12" x14ac:dyDescent="0.25">
      <c r="C425" s="159">
        <v>1.6817129629629599E-3</v>
      </c>
      <c r="D425">
        <f t="shared" si="14"/>
        <v>65</v>
      </c>
      <c r="J425" s="159">
        <v>2.2881944444446E-3</v>
      </c>
      <c r="K425" s="1">
        <f t="shared" si="13"/>
        <v>54</v>
      </c>
      <c r="L425" s="160"/>
    </row>
    <row r="426" spans="3:12" x14ac:dyDescent="0.25">
      <c r="C426" s="159">
        <v>1.6828703703703699E-3</v>
      </c>
      <c r="D426">
        <f t="shared" si="14"/>
        <v>65</v>
      </c>
      <c r="J426" s="159">
        <v>2.2870370370372001E-3</v>
      </c>
      <c r="K426" s="1">
        <f t="shared" si="13"/>
        <v>54</v>
      </c>
      <c r="L426" s="160"/>
    </row>
    <row r="427" spans="3:12" x14ac:dyDescent="0.25">
      <c r="C427" s="159">
        <v>1.68402777777777E-3</v>
      </c>
      <c r="D427">
        <f t="shared" si="14"/>
        <v>65</v>
      </c>
      <c r="J427" s="159">
        <v>2.2858796296297899E-3</v>
      </c>
      <c r="K427" s="1">
        <f t="shared" si="13"/>
        <v>55</v>
      </c>
      <c r="L427" s="160"/>
    </row>
    <row r="428" spans="3:12" x14ac:dyDescent="0.25">
      <c r="C428" s="159">
        <v>1.68518518518518E-3</v>
      </c>
      <c r="D428">
        <f t="shared" si="14"/>
        <v>65</v>
      </c>
      <c r="J428" s="159">
        <v>2.2847222222223801E-3</v>
      </c>
      <c r="K428" s="1">
        <f t="shared" si="13"/>
        <v>55</v>
      </c>
      <c r="L428" s="160"/>
    </row>
    <row r="429" spans="3:12" x14ac:dyDescent="0.25">
      <c r="C429" s="159">
        <v>1.68634259259259E-3</v>
      </c>
      <c r="D429">
        <f t="shared" si="14"/>
        <v>65</v>
      </c>
      <c r="J429" s="159">
        <v>2.2835648148149799E-3</v>
      </c>
      <c r="K429" s="1">
        <f t="shared" si="13"/>
        <v>55</v>
      </c>
      <c r="L429" s="160"/>
    </row>
    <row r="430" spans="3:12" x14ac:dyDescent="0.25">
      <c r="C430" s="159">
        <v>1.6875E-3</v>
      </c>
      <c r="D430">
        <f t="shared" si="14"/>
        <v>64</v>
      </c>
      <c r="J430" s="159">
        <v>2.2824074074075701E-3</v>
      </c>
      <c r="K430" s="1">
        <f t="shared" si="13"/>
        <v>55</v>
      </c>
      <c r="L430" s="160"/>
    </row>
    <row r="431" spans="3:12" x14ac:dyDescent="0.25">
      <c r="C431" s="159">
        <v>1.6886574074074E-3</v>
      </c>
      <c r="D431">
        <f t="shared" si="14"/>
        <v>64</v>
      </c>
      <c r="J431" s="159">
        <v>2.2812500000001599E-3</v>
      </c>
      <c r="K431" s="1">
        <f t="shared" si="13"/>
        <v>55</v>
      </c>
      <c r="L431" s="160"/>
    </row>
    <row r="432" spans="3:12" x14ac:dyDescent="0.25">
      <c r="C432" s="159">
        <v>1.68981481481481E-3</v>
      </c>
      <c r="D432">
        <f t="shared" si="14"/>
        <v>64</v>
      </c>
      <c r="J432" s="159">
        <v>2.2800925925927501E-3</v>
      </c>
      <c r="K432" s="1">
        <f t="shared" si="13"/>
        <v>55</v>
      </c>
      <c r="L432" s="160"/>
    </row>
    <row r="433" spans="3:12" x14ac:dyDescent="0.25">
      <c r="C433" s="159">
        <v>1.69097222222222E-3</v>
      </c>
      <c r="D433">
        <f t="shared" si="14"/>
        <v>64</v>
      </c>
      <c r="J433" s="159">
        <v>2.2789351851853399E-3</v>
      </c>
      <c r="K433" s="1">
        <f t="shared" si="13"/>
        <v>55</v>
      </c>
      <c r="L433" s="160"/>
    </row>
    <row r="434" spans="3:12" x14ac:dyDescent="0.25">
      <c r="C434" s="159">
        <v>1.69212962962963E-3</v>
      </c>
      <c r="D434">
        <f t="shared" si="14"/>
        <v>64</v>
      </c>
      <c r="J434" s="159">
        <v>2.2777777777779401E-3</v>
      </c>
      <c r="K434" s="1">
        <f t="shared" si="13"/>
        <v>55</v>
      </c>
      <c r="L434" s="160"/>
    </row>
    <row r="435" spans="3:12" x14ac:dyDescent="0.25">
      <c r="C435" s="159">
        <v>1.69328703703703E-3</v>
      </c>
      <c r="D435">
        <f t="shared" si="14"/>
        <v>63</v>
      </c>
      <c r="J435" s="159">
        <v>2.2766203703705299E-3</v>
      </c>
      <c r="K435" s="1">
        <f t="shared" si="13"/>
        <v>56</v>
      </c>
      <c r="L435" s="160"/>
    </row>
    <row r="436" spans="3:12" x14ac:dyDescent="0.25">
      <c r="C436" s="159">
        <v>1.69444444444444E-3</v>
      </c>
      <c r="D436">
        <f t="shared" si="14"/>
        <v>63</v>
      </c>
      <c r="J436" s="159">
        <v>2.2754629629631201E-3</v>
      </c>
      <c r="K436" s="1">
        <f t="shared" si="13"/>
        <v>56</v>
      </c>
      <c r="L436" s="160"/>
    </row>
    <row r="437" spans="3:12" x14ac:dyDescent="0.25">
      <c r="C437" s="159">
        <v>1.69560185185185E-3</v>
      </c>
      <c r="D437">
        <f t="shared" si="14"/>
        <v>63</v>
      </c>
      <c r="J437" s="159">
        <v>2.2743055555557098E-3</v>
      </c>
      <c r="K437" s="1">
        <f t="shared" si="13"/>
        <v>56</v>
      </c>
      <c r="L437" s="160"/>
    </row>
    <row r="438" spans="3:12" x14ac:dyDescent="0.25">
      <c r="C438" s="159">
        <v>1.6967592592592601E-3</v>
      </c>
      <c r="D438">
        <f t="shared" si="14"/>
        <v>63</v>
      </c>
      <c r="J438" s="159">
        <v>2.27314814814831E-3</v>
      </c>
      <c r="K438" s="1">
        <f t="shared" si="13"/>
        <v>56</v>
      </c>
      <c r="L438" s="160"/>
    </row>
    <row r="439" spans="3:12" x14ac:dyDescent="0.25">
      <c r="C439" s="159">
        <v>1.6979166666666601E-3</v>
      </c>
      <c r="D439">
        <f t="shared" si="14"/>
        <v>63</v>
      </c>
      <c r="J439" s="159">
        <v>2.2719907407408998E-3</v>
      </c>
      <c r="K439" s="1">
        <f t="shared" si="13"/>
        <v>56</v>
      </c>
      <c r="L439" s="160"/>
    </row>
    <row r="440" spans="3:12" x14ac:dyDescent="0.25">
      <c r="C440" s="159">
        <v>1.6990740740740701E-3</v>
      </c>
      <c r="D440">
        <f t="shared" si="14"/>
        <v>62</v>
      </c>
      <c r="J440" s="159">
        <v>2.27083333333349E-3</v>
      </c>
      <c r="K440" s="1">
        <f t="shared" si="13"/>
        <v>56</v>
      </c>
      <c r="L440" s="160"/>
    </row>
    <row r="441" spans="3:12" x14ac:dyDescent="0.25">
      <c r="C441" s="159">
        <v>1.7002314814814801E-3</v>
      </c>
      <c r="D441">
        <f t="shared" si="14"/>
        <v>62</v>
      </c>
      <c r="J441" s="159">
        <v>2.2696759259260798E-3</v>
      </c>
      <c r="K441" s="1">
        <f t="shared" si="13"/>
        <v>56</v>
      </c>
      <c r="L441" s="160"/>
    </row>
    <row r="442" spans="3:12" x14ac:dyDescent="0.25">
      <c r="C442" s="159">
        <v>1.7013888888888901E-3</v>
      </c>
      <c r="D442">
        <f t="shared" si="14"/>
        <v>62</v>
      </c>
      <c r="J442" s="159">
        <v>2.26851851851868E-3</v>
      </c>
      <c r="K442" s="1">
        <f t="shared" si="13"/>
        <v>56</v>
      </c>
      <c r="L442" s="160"/>
    </row>
    <row r="443" spans="3:12" x14ac:dyDescent="0.25">
      <c r="C443" s="159">
        <v>1.7025462962962899E-3</v>
      </c>
      <c r="D443">
        <f t="shared" si="14"/>
        <v>62</v>
      </c>
      <c r="J443" s="159">
        <v>2.2673611111112702E-3</v>
      </c>
      <c r="K443" s="1">
        <f t="shared" si="13"/>
        <v>57</v>
      </c>
      <c r="L443" s="160"/>
    </row>
    <row r="444" spans="3:12" x14ac:dyDescent="0.25">
      <c r="C444" s="159">
        <v>1.7037037037036999E-3</v>
      </c>
      <c r="D444">
        <f t="shared" si="14"/>
        <v>62</v>
      </c>
      <c r="J444" s="159">
        <v>2.26620370370386E-3</v>
      </c>
      <c r="K444" s="1">
        <f t="shared" si="13"/>
        <v>57</v>
      </c>
      <c r="L444" s="160"/>
    </row>
    <row r="445" spans="3:12" x14ac:dyDescent="0.25">
      <c r="C445" s="159">
        <v>1.7048611111111099E-3</v>
      </c>
      <c r="D445">
        <f t="shared" si="14"/>
        <v>61</v>
      </c>
      <c r="J445" s="159">
        <v>2.2650462962964502E-3</v>
      </c>
      <c r="K445" s="1">
        <f t="shared" si="13"/>
        <v>57</v>
      </c>
      <c r="L445" s="160"/>
    </row>
    <row r="446" spans="3:12" x14ac:dyDescent="0.25">
      <c r="C446" s="159">
        <v>1.7060185185185199E-3</v>
      </c>
      <c r="D446">
        <f t="shared" si="14"/>
        <v>61</v>
      </c>
      <c r="J446" s="159">
        <v>2.26388888888905E-3</v>
      </c>
      <c r="K446" s="1">
        <f t="shared" si="13"/>
        <v>57</v>
      </c>
      <c r="L446" s="160"/>
    </row>
    <row r="447" spans="3:12" x14ac:dyDescent="0.25">
      <c r="C447" s="159">
        <v>1.7071759259259199E-3</v>
      </c>
      <c r="D447">
        <f t="shared" si="14"/>
        <v>61</v>
      </c>
      <c r="J447" s="159">
        <v>2.2627314814816402E-3</v>
      </c>
      <c r="K447" s="1">
        <f t="shared" si="13"/>
        <v>57</v>
      </c>
      <c r="L447" s="160"/>
    </row>
    <row r="448" spans="3:12" x14ac:dyDescent="0.25">
      <c r="C448" s="159">
        <v>1.7083333333333299E-3</v>
      </c>
      <c r="D448">
        <f t="shared" si="14"/>
        <v>61</v>
      </c>
      <c r="J448" s="159">
        <v>2.26157407407423E-3</v>
      </c>
      <c r="K448" s="1">
        <f t="shared" si="13"/>
        <v>57</v>
      </c>
      <c r="L448" s="160"/>
    </row>
    <row r="449" spans="3:12" x14ac:dyDescent="0.25">
      <c r="C449" s="159">
        <v>1.7094907407407399E-3</v>
      </c>
      <c r="D449">
        <f t="shared" si="14"/>
        <v>61</v>
      </c>
      <c r="J449" s="159">
        <v>2.2604166666668202E-3</v>
      </c>
      <c r="K449" s="1">
        <f t="shared" si="13"/>
        <v>57</v>
      </c>
      <c r="L449" s="160"/>
    </row>
    <row r="450" spans="3:12" x14ac:dyDescent="0.25">
      <c r="C450" s="159">
        <v>1.71064814814814E-3</v>
      </c>
      <c r="D450">
        <f t="shared" si="14"/>
        <v>60</v>
      </c>
      <c r="J450" s="159">
        <v>2.25925925925941E-3</v>
      </c>
      <c r="K450" s="1">
        <f t="shared" ref="K450:K513" si="15">VLOOKUP(J450,$H$2:$I$151,2,TRUE)</f>
        <v>57</v>
      </c>
      <c r="L450" s="160"/>
    </row>
    <row r="451" spans="3:12" x14ac:dyDescent="0.25">
      <c r="C451" s="159">
        <v>1.71180555555555E-3</v>
      </c>
      <c r="D451">
        <f t="shared" ref="D451:D514" si="16">VLOOKUP(C451,$A$2:$B$151,2)</f>
        <v>60</v>
      </c>
      <c r="J451" s="159">
        <v>2.2581018518520101E-3</v>
      </c>
      <c r="K451" s="1">
        <f t="shared" si="15"/>
        <v>58</v>
      </c>
      <c r="L451" s="160"/>
    </row>
    <row r="452" spans="3:12" x14ac:dyDescent="0.25">
      <c r="C452" s="159">
        <v>1.71296296296296E-3</v>
      </c>
      <c r="D452">
        <f t="shared" si="16"/>
        <v>60</v>
      </c>
      <c r="J452" s="159">
        <v>2.2569444444445999E-3</v>
      </c>
      <c r="K452" s="1">
        <f t="shared" si="15"/>
        <v>58</v>
      </c>
      <c r="L452" s="160"/>
    </row>
    <row r="453" spans="3:12" x14ac:dyDescent="0.25">
      <c r="C453" s="159">
        <v>1.71412037037037E-3</v>
      </c>
      <c r="D453">
        <f t="shared" si="16"/>
        <v>60</v>
      </c>
      <c r="J453" s="159">
        <v>2.2557870370371901E-3</v>
      </c>
      <c r="K453" s="1">
        <f t="shared" si="15"/>
        <v>58</v>
      </c>
      <c r="L453" s="160"/>
    </row>
    <row r="454" spans="3:12" x14ac:dyDescent="0.25">
      <c r="C454" s="159">
        <v>1.71527777777777E-3</v>
      </c>
      <c r="D454">
        <f t="shared" si="16"/>
        <v>60</v>
      </c>
      <c r="J454" s="159">
        <v>2.2546296296297899E-3</v>
      </c>
      <c r="K454" s="1">
        <f t="shared" si="15"/>
        <v>58</v>
      </c>
      <c r="L454" s="160"/>
    </row>
    <row r="455" spans="3:12" x14ac:dyDescent="0.25">
      <c r="C455" s="159">
        <v>1.71643518518518E-3</v>
      </c>
      <c r="D455">
        <f t="shared" si="16"/>
        <v>59</v>
      </c>
      <c r="J455" s="159">
        <v>2.2534722222223801E-3</v>
      </c>
      <c r="K455" s="1">
        <f t="shared" si="15"/>
        <v>58</v>
      </c>
      <c r="L455" s="160"/>
    </row>
    <row r="456" spans="3:12" x14ac:dyDescent="0.25">
      <c r="C456" s="159">
        <v>1.71759259259259E-3</v>
      </c>
      <c r="D456">
        <f t="shared" si="16"/>
        <v>59</v>
      </c>
      <c r="J456" s="159">
        <v>2.2523148148149699E-3</v>
      </c>
      <c r="K456" s="1">
        <f t="shared" si="15"/>
        <v>58</v>
      </c>
      <c r="L456" s="160"/>
    </row>
    <row r="457" spans="3:12" x14ac:dyDescent="0.25">
      <c r="C457" s="159">
        <v>1.71875E-3</v>
      </c>
      <c r="D457">
        <f t="shared" si="16"/>
        <v>59</v>
      </c>
      <c r="J457" s="159">
        <v>2.2511574074075601E-3</v>
      </c>
      <c r="K457" s="1">
        <f t="shared" si="15"/>
        <v>58</v>
      </c>
      <c r="L457" s="160"/>
    </row>
    <row r="458" spans="3:12" x14ac:dyDescent="0.25">
      <c r="C458" s="159">
        <v>1.7199074074074E-3</v>
      </c>
      <c r="D458">
        <f t="shared" si="16"/>
        <v>59</v>
      </c>
      <c r="J458" s="159">
        <v>2.2500000000001499E-3</v>
      </c>
      <c r="K458" s="1">
        <f t="shared" si="15"/>
        <v>58</v>
      </c>
      <c r="L458" s="160"/>
    </row>
    <row r="459" spans="3:12" x14ac:dyDescent="0.25">
      <c r="C459" s="159">
        <v>1.72106481481481E-3</v>
      </c>
      <c r="D459">
        <f t="shared" si="16"/>
        <v>59</v>
      </c>
      <c r="J459" s="159">
        <v>2.2488425925927501E-3</v>
      </c>
      <c r="K459" s="1">
        <f t="shared" si="15"/>
        <v>59</v>
      </c>
      <c r="L459" s="160"/>
    </row>
    <row r="460" spans="3:12" x14ac:dyDescent="0.25">
      <c r="C460" s="159">
        <v>1.72222222222222E-3</v>
      </c>
      <c r="D460">
        <f t="shared" si="16"/>
        <v>58</v>
      </c>
      <c r="J460" s="159">
        <v>2.2476851851853399E-3</v>
      </c>
      <c r="K460" s="1">
        <f t="shared" si="15"/>
        <v>59</v>
      </c>
      <c r="L460" s="160"/>
    </row>
    <row r="461" spans="3:12" x14ac:dyDescent="0.25">
      <c r="C461" s="159">
        <v>1.72337962962963E-3</v>
      </c>
      <c r="D461">
        <f t="shared" si="16"/>
        <v>58</v>
      </c>
      <c r="J461" s="159">
        <v>2.2465277777779301E-3</v>
      </c>
      <c r="K461" s="1">
        <f t="shared" si="15"/>
        <v>59</v>
      </c>
      <c r="L461" s="160"/>
    </row>
    <row r="462" spans="3:12" x14ac:dyDescent="0.25">
      <c r="C462" s="159">
        <v>1.7245370370370301E-3</v>
      </c>
      <c r="D462">
        <f t="shared" si="16"/>
        <v>58</v>
      </c>
      <c r="J462" s="159">
        <v>2.2453703703705198E-3</v>
      </c>
      <c r="K462" s="1">
        <f t="shared" si="15"/>
        <v>59</v>
      </c>
      <c r="L462" s="160"/>
    </row>
    <row r="463" spans="3:12" x14ac:dyDescent="0.25">
      <c r="C463" s="159">
        <v>1.7256944444444401E-3</v>
      </c>
      <c r="D463">
        <f t="shared" si="16"/>
        <v>58</v>
      </c>
      <c r="J463" s="159">
        <v>2.24421296296312E-3</v>
      </c>
      <c r="K463" s="1">
        <f t="shared" si="15"/>
        <v>59</v>
      </c>
      <c r="L463" s="160"/>
    </row>
    <row r="464" spans="3:12" x14ac:dyDescent="0.25">
      <c r="C464" s="159">
        <v>1.7268518518518501E-3</v>
      </c>
      <c r="D464">
        <f t="shared" si="16"/>
        <v>58</v>
      </c>
      <c r="J464" s="159">
        <v>2.2430555555557098E-3</v>
      </c>
      <c r="K464" s="1">
        <f t="shared" si="15"/>
        <v>59</v>
      </c>
      <c r="L464" s="160"/>
    </row>
    <row r="465" spans="3:12" x14ac:dyDescent="0.25">
      <c r="C465" s="159">
        <v>1.7280092592592601E-3</v>
      </c>
      <c r="D465">
        <f t="shared" si="16"/>
        <v>57</v>
      </c>
      <c r="J465" s="159">
        <v>2.2418981481483E-3</v>
      </c>
      <c r="K465" s="1">
        <f t="shared" si="15"/>
        <v>59</v>
      </c>
      <c r="L465" s="160"/>
    </row>
    <row r="466" spans="3:12" x14ac:dyDescent="0.25">
      <c r="C466" s="159">
        <v>1.7291666666666601E-3</v>
      </c>
      <c r="D466">
        <f t="shared" si="16"/>
        <v>57</v>
      </c>
      <c r="J466" s="159">
        <v>2.2407407407408898E-3</v>
      </c>
      <c r="K466" s="1">
        <f t="shared" si="15"/>
        <v>59</v>
      </c>
      <c r="L466" s="160"/>
    </row>
    <row r="467" spans="3:12" x14ac:dyDescent="0.25">
      <c r="C467" s="159">
        <v>1.7303240740740699E-3</v>
      </c>
      <c r="D467">
        <f t="shared" si="16"/>
        <v>57</v>
      </c>
      <c r="J467" s="159">
        <v>2.23958333333349E-3</v>
      </c>
      <c r="K467" s="1">
        <f t="shared" si="15"/>
        <v>60</v>
      </c>
      <c r="L467" s="160"/>
    </row>
    <row r="468" spans="3:12" x14ac:dyDescent="0.25">
      <c r="C468" s="159">
        <v>1.7314814814814799E-3</v>
      </c>
      <c r="D468">
        <f t="shared" si="16"/>
        <v>57</v>
      </c>
      <c r="J468" s="159">
        <v>2.2384259259260802E-3</v>
      </c>
      <c r="K468" s="1">
        <f t="shared" si="15"/>
        <v>60</v>
      </c>
      <c r="L468" s="160"/>
    </row>
    <row r="469" spans="3:12" x14ac:dyDescent="0.25">
      <c r="C469" s="159">
        <v>1.7326388888888899E-3</v>
      </c>
      <c r="D469">
        <f t="shared" si="16"/>
        <v>57</v>
      </c>
      <c r="J469" s="159">
        <v>2.23726851851867E-3</v>
      </c>
      <c r="K469" s="1">
        <f t="shared" si="15"/>
        <v>60</v>
      </c>
      <c r="L469" s="160"/>
    </row>
    <row r="470" spans="3:12" x14ac:dyDescent="0.25">
      <c r="C470" s="159">
        <v>1.7337962962962899E-3</v>
      </c>
      <c r="D470">
        <f t="shared" si="16"/>
        <v>56</v>
      </c>
      <c r="J470" s="159">
        <v>2.2361111111112602E-3</v>
      </c>
      <c r="K470" s="1">
        <f t="shared" si="15"/>
        <v>60</v>
      </c>
      <c r="L470" s="160"/>
    </row>
    <row r="471" spans="3:12" x14ac:dyDescent="0.25">
      <c r="C471" s="159">
        <v>1.7349537037036999E-3</v>
      </c>
      <c r="D471">
        <f t="shared" si="16"/>
        <v>56</v>
      </c>
      <c r="J471" s="159">
        <v>2.23495370370386E-3</v>
      </c>
      <c r="K471" s="1">
        <f t="shared" si="15"/>
        <v>60</v>
      </c>
      <c r="L471" s="160"/>
    </row>
    <row r="472" spans="3:12" x14ac:dyDescent="0.25">
      <c r="C472" s="159">
        <v>1.7361111111111099E-3</v>
      </c>
      <c r="D472">
        <f t="shared" si="16"/>
        <v>56</v>
      </c>
      <c r="J472" s="159">
        <v>2.2337962962964502E-3</v>
      </c>
      <c r="K472" s="1">
        <f t="shared" si="15"/>
        <v>60</v>
      </c>
      <c r="L472" s="160"/>
    </row>
    <row r="473" spans="3:12" x14ac:dyDescent="0.25">
      <c r="C473" s="159">
        <v>1.7372685185185199E-3</v>
      </c>
      <c r="D473">
        <f t="shared" si="16"/>
        <v>56</v>
      </c>
      <c r="J473" s="159">
        <v>2.23263888888904E-3</v>
      </c>
      <c r="K473" s="1">
        <f t="shared" si="15"/>
        <v>60</v>
      </c>
      <c r="L473" s="160"/>
    </row>
    <row r="474" spans="3:12" x14ac:dyDescent="0.25">
      <c r="C474" s="159">
        <v>1.73842592592592E-3</v>
      </c>
      <c r="D474">
        <f t="shared" si="16"/>
        <v>56</v>
      </c>
      <c r="J474" s="159">
        <v>2.2314814814816302E-3</v>
      </c>
      <c r="K474" s="1">
        <f t="shared" si="15"/>
        <v>60</v>
      </c>
      <c r="L474" s="160"/>
    </row>
    <row r="475" spans="3:12" x14ac:dyDescent="0.25">
      <c r="C475" s="159">
        <v>1.73958333333333E-3</v>
      </c>
      <c r="D475">
        <f t="shared" si="16"/>
        <v>55</v>
      </c>
      <c r="J475" s="159">
        <v>2.23032407407422E-3</v>
      </c>
      <c r="K475" s="1">
        <f t="shared" si="15"/>
        <v>61</v>
      </c>
      <c r="L475" s="160"/>
    </row>
    <row r="476" spans="3:12" x14ac:dyDescent="0.25">
      <c r="C476" s="159">
        <v>1.74074074074074E-3</v>
      </c>
      <c r="D476">
        <f t="shared" si="16"/>
        <v>55</v>
      </c>
      <c r="J476" s="159">
        <v>2.2291666666668201E-3</v>
      </c>
      <c r="K476" s="1">
        <f t="shared" si="15"/>
        <v>61</v>
      </c>
      <c r="L476" s="160"/>
    </row>
    <row r="477" spans="3:12" x14ac:dyDescent="0.25">
      <c r="C477" s="159">
        <v>1.74189814814814E-3</v>
      </c>
      <c r="D477">
        <f t="shared" si="16"/>
        <v>55</v>
      </c>
      <c r="J477" s="159">
        <v>2.2280092592594099E-3</v>
      </c>
      <c r="K477" s="1">
        <f t="shared" si="15"/>
        <v>61</v>
      </c>
      <c r="L477" s="160"/>
    </row>
    <row r="478" spans="3:12" x14ac:dyDescent="0.25">
      <c r="C478" s="159">
        <v>1.74305555555555E-3</v>
      </c>
      <c r="D478">
        <f t="shared" si="16"/>
        <v>55</v>
      </c>
      <c r="J478" s="159">
        <v>2.2268518518520001E-3</v>
      </c>
      <c r="K478" s="1">
        <f t="shared" si="15"/>
        <v>61</v>
      </c>
      <c r="L478" s="160"/>
    </row>
    <row r="479" spans="3:12" x14ac:dyDescent="0.25">
      <c r="C479" s="159">
        <v>1.74421296296296E-3</v>
      </c>
      <c r="D479">
        <f t="shared" si="16"/>
        <v>55</v>
      </c>
      <c r="J479" s="159">
        <v>2.2256944444445899E-3</v>
      </c>
      <c r="K479" s="1">
        <f t="shared" si="15"/>
        <v>61</v>
      </c>
      <c r="L479" s="160"/>
    </row>
    <row r="480" spans="3:12" x14ac:dyDescent="0.25">
      <c r="C480" s="159">
        <v>1.74537037037037E-3</v>
      </c>
      <c r="D480">
        <f t="shared" si="16"/>
        <v>54</v>
      </c>
      <c r="J480" s="159">
        <v>2.2245370370371901E-3</v>
      </c>
      <c r="K480" s="1">
        <f t="shared" si="15"/>
        <v>61</v>
      </c>
      <c r="L480" s="160"/>
    </row>
    <row r="481" spans="3:12" x14ac:dyDescent="0.25">
      <c r="C481" s="159">
        <v>1.74652777777777E-3</v>
      </c>
      <c r="D481">
        <f t="shared" si="16"/>
        <v>54</v>
      </c>
      <c r="J481" s="159">
        <v>2.2233796296297799E-3</v>
      </c>
      <c r="K481" s="1">
        <f t="shared" si="15"/>
        <v>61</v>
      </c>
      <c r="L481" s="160"/>
    </row>
    <row r="482" spans="3:12" x14ac:dyDescent="0.25">
      <c r="C482" s="159">
        <v>1.74768518518518E-3</v>
      </c>
      <c r="D482">
        <f t="shared" si="16"/>
        <v>54</v>
      </c>
      <c r="J482" s="159">
        <v>2.2222222222223701E-3</v>
      </c>
      <c r="K482" s="1">
        <f t="shared" si="15"/>
        <v>61</v>
      </c>
      <c r="L482" s="160"/>
    </row>
    <row r="483" spans="3:12" x14ac:dyDescent="0.25">
      <c r="C483" s="159">
        <v>1.74884259259259E-3</v>
      </c>
      <c r="D483">
        <f t="shared" si="16"/>
        <v>54</v>
      </c>
      <c r="J483" s="159">
        <v>2.2210648148149599E-3</v>
      </c>
      <c r="K483" s="1">
        <f t="shared" si="15"/>
        <v>62</v>
      </c>
      <c r="L483" s="160"/>
    </row>
    <row r="484" spans="3:12" x14ac:dyDescent="0.25">
      <c r="C484" s="159">
        <v>1.75E-3</v>
      </c>
      <c r="D484">
        <f t="shared" si="16"/>
        <v>54</v>
      </c>
      <c r="J484" s="159">
        <v>2.2199074074075601E-3</v>
      </c>
      <c r="K484" s="1">
        <f t="shared" si="15"/>
        <v>62</v>
      </c>
      <c r="L484" s="160"/>
    </row>
    <row r="485" spans="3:12" x14ac:dyDescent="0.25">
      <c r="C485" s="159">
        <v>1.7511574074074001E-3</v>
      </c>
      <c r="D485">
        <f t="shared" si="16"/>
        <v>53</v>
      </c>
      <c r="J485" s="159">
        <v>2.2187500000001499E-3</v>
      </c>
      <c r="K485" s="1">
        <f t="shared" si="15"/>
        <v>62</v>
      </c>
      <c r="L485" s="160"/>
    </row>
    <row r="486" spans="3:12" x14ac:dyDescent="0.25">
      <c r="C486" s="159">
        <v>1.7523148148148101E-3</v>
      </c>
      <c r="D486">
        <f t="shared" si="16"/>
        <v>53</v>
      </c>
      <c r="J486" s="159">
        <v>2.2175925925927401E-3</v>
      </c>
      <c r="K486" s="1">
        <f t="shared" si="15"/>
        <v>62</v>
      </c>
      <c r="L486" s="160"/>
    </row>
    <row r="487" spans="3:12" x14ac:dyDescent="0.25">
      <c r="C487" s="159">
        <v>1.7534722222222201E-3</v>
      </c>
      <c r="D487">
        <f t="shared" si="16"/>
        <v>53</v>
      </c>
      <c r="J487" s="159">
        <v>2.2164351851853299E-3</v>
      </c>
      <c r="K487" s="1">
        <f t="shared" si="15"/>
        <v>62</v>
      </c>
      <c r="L487" s="160"/>
    </row>
    <row r="488" spans="3:12" x14ac:dyDescent="0.25">
      <c r="C488" s="159">
        <v>1.7546296296296301E-3</v>
      </c>
      <c r="D488">
        <f t="shared" si="16"/>
        <v>53</v>
      </c>
      <c r="J488" s="159">
        <v>2.21527777777793E-3</v>
      </c>
      <c r="K488" s="1">
        <f t="shared" si="15"/>
        <v>62</v>
      </c>
      <c r="L488" s="160"/>
    </row>
    <row r="489" spans="3:12" x14ac:dyDescent="0.25">
      <c r="C489" s="159">
        <v>1.7557870370370301E-3</v>
      </c>
      <c r="D489">
        <f t="shared" si="16"/>
        <v>53</v>
      </c>
      <c r="J489" s="159">
        <v>2.2141203703705198E-3</v>
      </c>
      <c r="K489" s="1">
        <f t="shared" si="15"/>
        <v>62</v>
      </c>
      <c r="L489" s="160"/>
    </row>
    <row r="490" spans="3:12" x14ac:dyDescent="0.25">
      <c r="C490" s="159">
        <v>1.7569444444444401E-3</v>
      </c>
      <c r="D490">
        <f t="shared" si="16"/>
        <v>52</v>
      </c>
      <c r="J490" s="159">
        <v>2.21296296296311E-3</v>
      </c>
      <c r="K490" s="1">
        <f t="shared" si="15"/>
        <v>62</v>
      </c>
      <c r="L490" s="160"/>
    </row>
    <row r="491" spans="3:12" x14ac:dyDescent="0.25">
      <c r="C491" s="159">
        <v>1.7581018518518501E-3</v>
      </c>
      <c r="D491">
        <f t="shared" si="16"/>
        <v>52</v>
      </c>
      <c r="J491" s="159">
        <v>2.2118055555556998E-3</v>
      </c>
      <c r="K491" s="1">
        <f t="shared" si="15"/>
        <v>63</v>
      </c>
      <c r="L491" s="160"/>
    </row>
    <row r="492" spans="3:12" x14ac:dyDescent="0.25">
      <c r="C492" s="159">
        <v>1.7592592592592601E-3</v>
      </c>
      <c r="D492">
        <f t="shared" si="16"/>
        <v>52</v>
      </c>
      <c r="J492" s="159">
        <v>2.21064814814829E-3</v>
      </c>
      <c r="K492" s="1">
        <f t="shared" si="15"/>
        <v>63</v>
      </c>
      <c r="L492" s="160"/>
    </row>
    <row r="493" spans="3:12" x14ac:dyDescent="0.25">
      <c r="C493" s="159">
        <v>1.7604166666666599E-3</v>
      </c>
      <c r="D493">
        <f t="shared" si="16"/>
        <v>52</v>
      </c>
      <c r="J493" s="159">
        <v>2.2094907407408898E-3</v>
      </c>
      <c r="K493" s="1">
        <f t="shared" si="15"/>
        <v>63</v>
      </c>
      <c r="L493" s="160"/>
    </row>
    <row r="494" spans="3:12" x14ac:dyDescent="0.25">
      <c r="C494" s="159">
        <v>1.7615740740740699E-3</v>
      </c>
      <c r="D494">
        <f t="shared" si="16"/>
        <v>52</v>
      </c>
      <c r="J494" s="159">
        <v>2.20833333333348E-3</v>
      </c>
      <c r="K494" s="1">
        <f t="shared" si="15"/>
        <v>63</v>
      </c>
      <c r="L494" s="160"/>
    </row>
    <row r="495" spans="3:12" x14ac:dyDescent="0.25">
      <c r="C495" s="159">
        <v>1.7627314814814799E-3</v>
      </c>
      <c r="D495">
        <f t="shared" si="16"/>
        <v>51</v>
      </c>
      <c r="J495" s="159">
        <v>2.2071759259260702E-3</v>
      </c>
      <c r="K495" s="1">
        <f t="shared" si="15"/>
        <v>63</v>
      </c>
      <c r="L495" s="160"/>
    </row>
    <row r="496" spans="3:12" x14ac:dyDescent="0.25">
      <c r="C496" s="159">
        <v>1.7638888888888899E-3</v>
      </c>
      <c r="D496">
        <f t="shared" si="16"/>
        <v>51</v>
      </c>
      <c r="J496" s="159">
        <v>2.20601851851867E-3</v>
      </c>
      <c r="K496" s="1">
        <f t="shared" si="15"/>
        <v>63</v>
      </c>
      <c r="L496" s="160"/>
    </row>
    <row r="497" spans="3:12" x14ac:dyDescent="0.25">
      <c r="C497" s="159">
        <v>1.76504629629629E-3</v>
      </c>
      <c r="D497">
        <f t="shared" si="16"/>
        <v>51</v>
      </c>
      <c r="J497" s="159">
        <v>2.2048611111112602E-3</v>
      </c>
      <c r="K497" s="1">
        <f t="shared" si="15"/>
        <v>63</v>
      </c>
      <c r="L497" s="160"/>
    </row>
    <row r="498" spans="3:12" x14ac:dyDescent="0.25">
      <c r="C498" s="159">
        <v>1.7662037037037E-3</v>
      </c>
      <c r="D498">
        <f t="shared" si="16"/>
        <v>51</v>
      </c>
      <c r="J498" s="159">
        <v>2.20370370370385E-3</v>
      </c>
      <c r="K498" s="1">
        <f t="shared" si="15"/>
        <v>63</v>
      </c>
      <c r="L498" s="160"/>
    </row>
    <row r="499" spans="3:12" x14ac:dyDescent="0.25">
      <c r="C499" s="159">
        <v>1.76736111111111E-3</v>
      </c>
      <c r="D499">
        <f t="shared" si="16"/>
        <v>51</v>
      </c>
      <c r="J499" s="159">
        <v>2.2025462962964402E-3</v>
      </c>
      <c r="K499" s="1">
        <f t="shared" si="15"/>
        <v>64</v>
      </c>
      <c r="L499" s="160"/>
    </row>
    <row r="500" spans="3:12" x14ac:dyDescent="0.25">
      <c r="C500" s="159">
        <v>1.76851851851851E-3</v>
      </c>
      <c r="D500">
        <f t="shared" si="16"/>
        <v>50</v>
      </c>
      <c r="J500" s="159">
        <v>2.20138888888903E-3</v>
      </c>
      <c r="K500" s="1">
        <f t="shared" si="15"/>
        <v>64</v>
      </c>
      <c r="L500" s="160"/>
    </row>
    <row r="501" spans="3:12" x14ac:dyDescent="0.25">
      <c r="C501" s="159">
        <v>1.76967592592592E-3</v>
      </c>
      <c r="D501">
        <f t="shared" si="16"/>
        <v>50</v>
      </c>
      <c r="J501" s="159">
        <v>2.2002314814816301E-3</v>
      </c>
      <c r="K501" s="1">
        <f t="shared" si="15"/>
        <v>64</v>
      </c>
      <c r="L501" s="160"/>
    </row>
    <row r="502" spans="3:12" x14ac:dyDescent="0.25">
      <c r="C502" s="159">
        <v>1.77083333333333E-3</v>
      </c>
      <c r="D502">
        <f t="shared" si="16"/>
        <v>50</v>
      </c>
      <c r="J502" s="159">
        <v>2.1990740740742199E-3</v>
      </c>
      <c r="K502" s="1">
        <f t="shared" si="15"/>
        <v>64</v>
      </c>
      <c r="L502" s="160"/>
    </row>
    <row r="503" spans="3:12" x14ac:dyDescent="0.25">
      <c r="C503" s="159">
        <v>1.77199074074074E-3</v>
      </c>
      <c r="D503">
        <f t="shared" si="16"/>
        <v>50</v>
      </c>
      <c r="J503" s="159">
        <v>2.1979166666668101E-3</v>
      </c>
      <c r="K503" s="1">
        <f t="shared" si="15"/>
        <v>64</v>
      </c>
      <c r="L503" s="160"/>
    </row>
    <row r="504" spans="3:12" x14ac:dyDescent="0.25">
      <c r="C504" s="159">
        <v>1.77314814814814E-3</v>
      </c>
      <c r="D504">
        <f t="shared" si="16"/>
        <v>50</v>
      </c>
      <c r="J504" s="159">
        <v>2.1967592592593999E-3</v>
      </c>
      <c r="K504" s="1">
        <f t="shared" si="15"/>
        <v>64</v>
      </c>
      <c r="L504" s="160"/>
    </row>
    <row r="505" spans="3:12" x14ac:dyDescent="0.25">
      <c r="C505" s="159">
        <v>1.77430555555555E-3</v>
      </c>
      <c r="D505">
        <f t="shared" si="16"/>
        <v>49</v>
      </c>
      <c r="J505" s="159">
        <v>2.1956018518520001E-3</v>
      </c>
      <c r="K505" s="1">
        <f t="shared" si="15"/>
        <v>64</v>
      </c>
      <c r="L505" s="160"/>
    </row>
    <row r="506" spans="3:12" x14ac:dyDescent="0.25">
      <c r="C506" s="159">
        <v>1.77546296296296E-3</v>
      </c>
      <c r="D506">
        <f t="shared" si="16"/>
        <v>49</v>
      </c>
      <c r="J506" s="159">
        <v>2.1944444444445899E-3</v>
      </c>
      <c r="K506" s="1">
        <f t="shared" si="15"/>
        <v>64</v>
      </c>
      <c r="L506" s="160"/>
    </row>
    <row r="507" spans="3:12" x14ac:dyDescent="0.25">
      <c r="C507" s="159">
        <v>1.77662037037037E-3</v>
      </c>
      <c r="D507">
        <f t="shared" si="16"/>
        <v>49</v>
      </c>
      <c r="J507" s="159">
        <v>2.1932870370371801E-3</v>
      </c>
      <c r="K507" s="1">
        <f t="shared" si="15"/>
        <v>65</v>
      </c>
      <c r="L507" s="160"/>
    </row>
    <row r="508" spans="3:12" x14ac:dyDescent="0.25">
      <c r="C508" s="159">
        <v>1.7777777777777701E-3</v>
      </c>
      <c r="D508">
        <f t="shared" si="16"/>
        <v>49</v>
      </c>
      <c r="J508" s="159">
        <v>2.1921296296297699E-3</v>
      </c>
      <c r="K508" s="1">
        <f t="shared" si="15"/>
        <v>65</v>
      </c>
      <c r="L508" s="160"/>
    </row>
    <row r="509" spans="3:12" x14ac:dyDescent="0.25">
      <c r="C509" s="159">
        <v>1.7789351851851801E-3</v>
      </c>
      <c r="D509">
        <f t="shared" si="16"/>
        <v>49</v>
      </c>
      <c r="J509" s="159">
        <v>2.1909722222223701E-3</v>
      </c>
      <c r="K509" s="1">
        <f t="shared" si="15"/>
        <v>65</v>
      </c>
      <c r="L509" s="160"/>
    </row>
    <row r="510" spans="3:12" x14ac:dyDescent="0.25">
      <c r="C510" s="159">
        <v>1.7800925925925901E-3</v>
      </c>
      <c r="D510">
        <f t="shared" si="16"/>
        <v>48</v>
      </c>
      <c r="J510" s="159">
        <v>2.1898148148149599E-3</v>
      </c>
      <c r="K510" s="1">
        <f t="shared" si="15"/>
        <v>65</v>
      </c>
      <c r="L510" s="160"/>
    </row>
    <row r="511" spans="3:12" x14ac:dyDescent="0.25">
      <c r="C511" s="159">
        <v>1.7812500000000001E-3</v>
      </c>
      <c r="D511">
        <f t="shared" si="16"/>
        <v>48</v>
      </c>
      <c r="J511" s="159">
        <v>2.1886574074075501E-3</v>
      </c>
      <c r="K511" s="1">
        <f t="shared" si="15"/>
        <v>65</v>
      </c>
      <c r="L511" s="160"/>
    </row>
    <row r="512" spans="3:12" x14ac:dyDescent="0.25">
      <c r="C512" s="159">
        <v>1.7824074074074001E-3</v>
      </c>
      <c r="D512">
        <f t="shared" si="16"/>
        <v>48</v>
      </c>
      <c r="J512" s="159">
        <v>2.1875000000001399E-3</v>
      </c>
      <c r="K512" s="1">
        <f t="shared" si="15"/>
        <v>65</v>
      </c>
      <c r="L512" s="160"/>
    </row>
    <row r="513" spans="3:12" x14ac:dyDescent="0.25">
      <c r="C513" s="159">
        <v>1.7835648148148101E-3</v>
      </c>
      <c r="D513">
        <f t="shared" si="16"/>
        <v>48</v>
      </c>
      <c r="J513" s="159">
        <v>2.1863425925927301E-3</v>
      </c>
      <c r="K513" s="1">
        <f t="shared" si="15"/>
        <v>65</v>
      </c>
      <c r="L513" s="160"/>
    </row>
    <row r="514" spans="3:12" x14ac:dyDescent="0.25">
      <c r="C514" s="159">
        <v>1.7847222222222201E-3</v>
      </c>
      <c r="D514">
        <f t="shared" si="16"/>
        <v>48</v>
      </c>
      <c r="J514" s="159">
        <v>2.1851851851853298E-3</v>
      </c>
      <c r="K514" s="1">
        <f t="shared" ref="K514:K577" si="17">VLOOKUP(J514,$H$2:$I$151,2,TRUE)</f>
        <v>65</v>
      </c>
      <c r="L514" s="160"/>
    </row>
    <row r="515" spans="3:12" x14ac:dyDescent="0.25">
      <c r="C515" s="159">
        <v>1.7858796296296301E-3</v>
      </c>
      <c r="D515">
        <f t="shared" ref="D515:D578" si="18">VLOOKUP(C515,$A$2:$B$151,2)</f>
        <v>47</v>
      </c>
      <c r="J515" s="159">
        <v>2.18402777777792E-3</v>
      </c>
      <c r="K515" s="1">
        <f t="shared" si="17"/>
        <v>66</v>
      </c>
      <c r="L515" s="160"/>
    </row>
    <row r="516" spans="3:12" x14ac:dyDescent="0.25">
      <c r="C516" s="159">
        <v>1.7870370370370299E-3</v>
      </c>
      <c r="D516">
        <f t="shared" si="18"/>
        <v>47</v>
      </c>
      <c r="J516" s="159">
        <v>2.1828703703705098E-3</v>
      </c>
      <c r="K516" s="1">
        <f t="shared" si="17"/>
        <v>66</v>
      </c>
      <c r="L516" s="160"/>
    </row>
    <row r="517" spans="3:12" x14ac:dyDescent="0.25">
      <c r="C517" s="159">
        <v>1.7881944444444399E-3</v>
      </c>
      <c r="D517">
        <f t="shared" si="18"/>
        <v>47</v>
      </c>
      <c r="J517" s="159">
        <v>2.1817129629631E-3</v>
      </c>
      <c r="K517" s="1">
        <f t="shared" si="17"/>
        <v>66</v>
      </c>
      <c r="L517" s="160"/>
    </row>
    <row r="518" spans="3:12" x14ac:dyDescent="0.25">
      <c r="C518" s="159">
        <v>1.7893518518518499E-3</v>
      </c>
      <c r="D518">
        <f t="shared" si="18"/>
        <v>47</v>
      </c>
      <c r="J518" s="159">
        <v>2.1805555555556998E-3</v>
      </c>
      <c r="K518" s="1">
        <f t="shared" si="17"/>
        <v>66</v>
      </c>
      <c r="L518" s="160"/>
    </row>
    <row r="519" spans="3:12" x14ac:dyDescent="0.25">
      <c r="C519" s="159">
        <v>1.7905092592592599E-3</v>
      </c>
      <c r="D519">
        <f t="shared" si="18"/>
        <v>47</v>
      </c>
      <c r="J519" s="159">
        <v>2.17939814814829E-3</v>
      </c>
      <c r="K519" s="1">
        <f t="shared" si="17"/>
        <v>66</v>
      </c>
      <c r="L519" s="160"/>
    </row>
    <row r="520" spans="3:12" x14ac:dyDescent="0.25">
      <c r="C520" s="159">
        <v>1.7916666666666599E-3</v>
      </c>
      <c r="D520">
        <f t="shared" si="18"/>
        <v>46</v>
      </c>
      <c r="J520" s="159">
        <v>2.1782407407408802E-3</v>
      </c>
      <c r="K520" s="1">
        <f t="shared" si="17"/>
        <v>66</v>
      </c>
      <c r="L520" s="160"/>
    </row>
    <row r="521" spans="3:12" x14ac:dyDescent="0.25">
      <c r="C521" s="159">
        <v>1.7928240740740699E-3</v>
      </c>
      <c r="D521">
        <f t="shared" si="18"/>
        <v>46</v>
      </c>
      <c r="J521" s="159">
        <v>2.17708333333347E-3</v>
      </c>
      <c r="K521" s="1">
        <f t="shared" si="17"/>
        <v>66</v>
      </c>
      <c r="L521" s="160"/>
    </row>
    <row r="522" spans="3:12" x14ac:dyDescent="0.25">
      <c r="C522" s="159">
        <v>1.79398148148148E-3</v>
      </c>
      <c r="D522">
        <f t="shared" si="18"/>
        <v>46</v>
      </c>
      <c r="J522" s="159">
        <v>2.1759259259260702E-3</v>
      </c>
      <c r="K522" s="1">
        <f t="shared" si="17"/>
        <v>66</v>
      </c>
      <c r="L522" s="160"/>
    </row>
    <row r="523" spans="3:12" x14ac:dyDescent="0.25">
      <c r="C523" s="159">
        <v>1.79513888888889E-3</v>
      </c>
      <c r="D523">
        <f t="shared" si="18"/>
        <v>46</v>
      </c>
      <c r="J523" s="159">
        <v>2.17476851851866E-3</v>
      </c>
      <c r="K523" s="1">
        <f t="shared" si="17"/>
        <v>67</v>
      </c>
      <c r="L523" s="160"/>
    </row>
    <row r="524" spans="3:12" x14ac:dyDescent="0.25">
      <c r="C524" s="159">
        <v>1.79629629629629E-3</v>
      </c>
      <c r="D524">
        <f t="shared" si="18"/>
        <v>46</v>
      </c>
      <c r="J524" s="159">
        <v>2.1736111111112502E-3</v>
      </c>
      <c r="K524" s="1">
        <f t="shared" si="17"/>
        <v>67</v>
      </c>
      <c r="L524" s="160"/>
    </row>
    <row r="525" spans="3:12" x14ac:dyDescent="0.25">
      <c r="C525" s="159">
        <v>1.7974537037037E-3</v>
      </c>
      <c r="D525">
        <f t="shared" si="18"/>
        <v>45</v>
      </c>
      <c r="J525" s="159">
        <v>2.17245370370384E-3</v>
      </c>
      <c r="K525" s="1">
        <f t="shared" si="17"/>
        <v>67</v>
      </c>
      <c r="L525" s="160"/>
    </row>
    <row r="526" spans="3:12" x14ac:dyDescent="0.25">
      <c r="C526" s="159">
        <v>1.79861111111111E-3</v>
      </c>
      <c r="D526">
        <f t="shared" si="18"/>
        <v>45</v>
      </c>
      <c r="J526" s="159">
        <v>2.1712962962964402E-3</v>
      </c>
      <c r="K526" s="1">
        <f t="shared" si="17"/>
        <v>67</v>
      </c>
      <c r="L526" s="160"/>
    </row>
    <row r="527" spans="3:12" x14ac:dyDescent="0.25">
      <c r="C527" s="159">
        <v>1.79976851851851E-3</v>
      </c>
      <c r="D527">
        <f t="shared" si="18"/>
        <v>45</v>
      </c>
      <c r="J527" s="159">
        <v>2.1701388888890299E-3</v>
      </c>
      <c r="K527" s="1">
        <f t="shared" si="17"/>
        <v>67</v>
      </c>
      <c r="L527" s="160"/>
    </row>
    <row r="528" spans="3:12" x14ac:dyDescent="0.25">
      <c r="C528" s="159">
        <v>1.80092592592592E-3</v>
      </c>
      <c r="D528">
        <f t="shared" si="18"/>
        <v>45</v>
      </c>
      <c r="J528" s="159">
        <v>2.1689814814816201E-3</v>
      </c>
      <c r="K528" s="1">
        <f t="shared" si="17"/>
        <v>67</v>
      </c>
      <c r="L528" s="160"/>
    </row>
    <row r="529" spans="3:12" x14ac:dyDescent="0.25">
      <c r="C529" s="159">
        <v>1.80208333333333E-3</v>
      </c>
      <c r="D529">
        <f t="shared" si="18"/>
        <v>45</v>
      </c>
      <c r="J529" s="159">
        <v>2.1678240740742099E-3</v>
      </c>
      <c r="K529" s="1">
        <f t="shared" si="17"/>
        <v>67</v>
      </c>
      <c r="L529" s="160"/>
    </row>
    <row r="530" spans="3:12" x14ac:dyDescent="0.25">
      <c r="C530" s="159">
        <v>1.80324074074074E-3</v>
      </c>
      <c r="D530">
        <f t="shared" si="18"/>
        <v>44</v>
      </c>
      <c r="J530" s="159">
        <v>2.1666666666668101E-3</v>
      </c>
      <c r="K530" s="1">
        <f t="shared" si="17"/>
        <v>67</v>
      </c>
      <c r="L530" s="160"/>
    </row>
    <row r="531" spans="3:12" x14ac:dyDescent="0.25">
      <c r="C531" s="159">
        <v>1.80439814814814E-3</v>
      </c>
      <c r="D531">
        <f t="shared" si="18"/>
        <v>44</v>
      </c>
      <c r="J531" s="159">
        <v>2.1655092592593999E-3</v>
      </c>
      <c r="K531" s="1">
        <f t="shared" si="17"/>
        <v>68</v>
      </c>
      <c r="L531" s="160"/>
    </row>
    <row r="532" spans="3:12" x14ac:dyDescent="0.25">
      <c r="C532" s="159">
        <v>1.8055555555555501E-3</v>
      </c>
      <c r="D532">
        <f t="shared" si="18"/>
        <v>44</v>
      </c>
      <c r="J532" s="159">
        <v>2.1643518518519901E-3</v>
      </c>
      <c r="K532" s="1">
        <f t="shared" si="17"/>
        <v>68</v>
      </c>
      <c r="L532" s="160"/>
    </row>
    <row r="533" spans="3:12" x14ac:dyDescent="0.25">
      <c r="C533" s="159">
        <v>1.8067129629629601E-3</v>
      </c>
      <c r="D533">
        <f t="shared" si="18"/>
        <v>44</v>
      </c>
      <c r="J533" s="159">
        <v>2.1631944444445799E-3</v>
      </c>
      <c r="K533" s="1">
        <f t="shared" si="17"/>
        <v>68</v>
      </c>
      <c r="L533" s="160"/>
    </row>
    <row r="534" spans="3:12" x14ac:dyDescent="0.25">
      <c r="C534" s="159">
        <v>1.8078703703703701E-3</v>
      </c>
      <c r="D534">
        <f t="shared" si="18"/>
        <v>44</v>
      </c>
      <c r="J534" s="159">
        <v>2.1620370370371701E-3</v>
      </c>
      <c r="K534" s="1">
        <f t="shared" si="17"/>
        <v>68</v>
      </c>
      <c r="L534" s="160"/>
    </row>
    <row r="535" spans="3:12" x14ac:dyDescent="0.25">
      <c r="C535" s="159">
        <v>1.8090277777777701E-3</v>
      </c>
      <c r="D535">
        <f t="shared" si="18"/>
        <v>43</v>
      </c>
      <c r="J535" s="159">
        <v>2.1608796296297699E-3</v>
      </c>
      <c r="K535" s="1">
        <f t="shared" si="17"/>
        <v>68</v>
      </c>
      <c r="L535" s="160"/>
    </row>
    <row r="536" spans="3:12" x14ac:dyDescent="0.25">
      <c r="C536" s="159">
        <v>1.8101851851851801E-3</v>
      </c>
      <c r="D536">
        <f t="shared" si="18"/>
        <v>43</v>
      </c>
      <c r="J536" s="159">
        <v>2.1597222222223601E-3</v>
      </c>
      <c r="K536" s="1">
        <f t="shared" si="17"/>
        <v>68</v>
      </c>
      <c r="L536" s="160"/>
    </row>
    <row r="537" spans="3:12" x14ac:dyDescent="0.25">
      <c r="C537" s="159">
        <v>1.8113425925925901E-3</v>
      </c>
      <c r="D537">
        <f t="shared" si="18"/>
        <v>43</v>
      </c>
      <c r="J537" s="159">
        <v>2.1585648148149499E-3</v>
      </c>
      <c r="K537" s="1">
        <f t="shared" si="17"/>
        <v>68</v>
      </c>
      <c r="L537" s="160"/>
    </row>
    <row r="538" spans="3:12" x14ac:dyDescent="0.25">
      <c r="C538" s="159">
        <v>1.8125000000000001E-3</v>
      </c>
      <c r="D538">
        <f t="shared" si="18"/>
        <v>43</v>
      </c>
      <c r="J538" s="159">
        <v>2.1574074074075401E-3</v>
      </c>
      <c r="K538" s="1">
        <f t="shared" si="17"/>
        <v>68</v>
      </c>
      <c r="L538" s="160"/>
    </row>
    <row r="539" spans="3:12" x14ac:dyDescent="0.25">
      <c r="C539" s="159">
        <v>1.8136574074073999E-3</v>
      </c>
      <c r="D539">
        <f t="shared" si="18"/>
        <v>43</v>
      </c>
      <c r="J539" s="159">
        <v>2.1562500000001398E-3</v>
      </c>
      <c r="K539" s="1">
        <f t="shared" si="17"/>
        <v>69</v>
      </c>
      <c r="L539" s="160"/>
    </row>
    <row r="540" spans="3:12" x14ac:dyDescent="0.25">
      <c r="C540" s="159">
        <v>1.8148148148148099E-3</v>
      </c>
      <c r="D540">
        <f t="shared" si="18"/>
        <v>42</v>
      </c>
      <c r="J540" s="159">
        <v>2.15509259259273E-3</v>
      </c>
      <c r="K540" s="1">
        <f t="shared" si="17"/>
        <v>69</v>
      </c>
      <c r="L540" s="160"/>
    </row>
    <row r="541" spans="3:12" x14ac:dyDescent="0.25">
      <c r="C541" s="159">
        <v>1.8159722222222199E-3</v>
      </c>
      <c r="D541">
        <f t="shared" si="18"/>
        <v>42</v>
      </c>
      <c r="J541" s="159">
        <v>2.1539351851853198E-3</v>
      </c>
      <c r="K541" s="1">
        <f t="shared" si="17"/>
        <v>69</v>
      </c>
      <c r="L541" s="160"/>
    </row>
    <row r="542" spans="3:12" x14ac:dyDescent="0.25">
      <c r="C542" s="159">
        <v>1.8171296296296299E-3</v>
      </c>
      <c r="D542">
        <f t="shared" si="18"/>
        <v>42</v>
      </c>
      <c r="J542" s="159">
        <v>2.15277777777791E-3</v>
      </c>
      <c r="K542" s="1">
        <f t="shared" si="17"/>
        <v>69</v>
      </c>
      <c r="L542" s="160"/>
    </row>
    <row r="543" spans="3:12" x14ac:dyDescent="0.25">
      <c r="C543" s="159">
        <v>1.8182870370370299E-3</v>
      </c>
      <c r="D543">
        <f t="shared" si="18"/>
        <v>42</v>
      </c>
      <c r="J543" s="159">
        <v>2.1516203703705098E-3</v>
      </c>
      <c r="K543" s="1">
        <f t="shared" si="17"/>
        <v>69</v>
      </c>
      <c r="L543" s="160"/>
    </row>
    <row r="544" spans="3:12" x14ac:dyDescent="0.25">
      <c r="C544" s="159">
        <v>1.8194444444444399E-3</v>
      </c>
      <c r="D544">
        <f t="shared" si="18"/>
        <v>42</v>
      </c>
      <c r="J544" s="159">
        <v>2.1504629629631E-3</v>
      </c>
      <c r="K544" s="1">
        <f t="shared" si="17"/>
        <v>69</v>
      </c>
      <c r="L544" s="160"/>
    </row>
    <row r="545" spans="3:12" x14ac:dyDescent="0.25">
      <c r="C545" s="159">
        <v>1.8206018518518499E-3</v>
      </c>
      <c r="D545">
        <f t="shared" si="18"/>
        <v>41</v>
      </c>
      <c r="J545" s="159">
        <v>2.1493055555556898E-3</v>
      </c>
      <c r="K545" s="1">
        <f t="shared" si="17"/>
        <v>69</v>
      </c>
      <c r="L545" s="160"/>
    </row>
    <row r="546" spans="3:12" x14ac:dyDescent="0.25">
      <c r="C546" s="159">
        <v>1.8217592592592599E-3</v>
      </c>
      <c r="D546">
        <f t="shared" si="18"/>
        <v>41</v>
      </c>
      <c r="J546" s="159">
        <v>2.14814814814828E-3</v>
      </c>
      <c r="K546" s="1">
        <f t="shared" si="17"/>
        <v>69</v>
      </c>
      <c r="L546" s="160"/>
    </row>
    <row r="547" spans="3:12" x14ac:dyDescent="0.25">
      <c r="C547" s="159">
        <v>1.82291666666666E-3</v>
      </c>
      <c r="D547">
        <f t="shared" si="18"/>
        <v>41</v>
      </c>
      <c r="J547" s="159">
        <v>2.1469907407408802E-3</v>
      </c>
      <c r="K547" s="1">
        <f t="shared" si="17"/>
        <v>70</v>
      </c>
      <c r="L547" s="160"/>
    </row>
    <row r="548" spans="3:12" x14ac:dyDescent="0.25">
      <c r="C548" s="159">
        <v>1.82407407407407E-3</v>
      </c>
      <c r="D548">
        <f t="shared" si="18"/>
        <v>41</v>
      </c>
      <c r="J548" s="159">
        <v>2.14583333333347E-3</v>
      </c>
      <c r="K548" s="1">
        <f t="shared" si="17"/>
        <v>70</v>
      </c>
      <c r="L548" s="160"/>
    </row>
    <row r="549" spans="3:12" x14ac:dyDescent="0.25">
      <c r="C549" s="159">
        <v>1.82523148148148E-3</v>
      </c>
      <c r="D549">
        <f t="shared" si="18"/>
        <v>41</v>
      </c>
      <c r="J549" s="159">
        <v>2.1446759259260602E-3</v>
      </c>
      <c r="K549" s="1">
        <f t="shared" si="17"/>
        <v>70</v>
      </c>
      <c r="L549" s="160"/>
    </row>
    <row r="550" spans="3:12" x14ac:dyDescent="0.25">
      <c r="C550" s="159">
        <v>1.82638888888888E-3</v>
      </c>
      <c r="D550">
        <f t="shared" si="18"/>
        <v>40</v>
      </c>
      <c r="J550" s="159">
        <v>2.14351851851865E-3</v>
      </c>
      <c r="K550" s="1">
        <f t="shared" si="17"/>
        <v>70</v>
      </c>
      <c r="L550" s="160"/>
    </row>
    <row r="551" spans="3:12" x14ac:dyDescent="0.25">
      <c r="C551" s="159">
        <v>1.82754629629629E-3</v>
      </c>
      <c r="D551">
        <f t="shared" si="18"/>
        <v>40</v>
      </c>
      <c r="J551" s="159">
        <v>2.1423611111112502E-3</v>
      </c>
      <c r="K551" s="1">
        <f t="shared" si="17"/>
        <v>70</v>
      </c>
      <c r="L551" s="160"/>
    </row>
    <row r="552" spans="3:12" x14ac:dyDescent="0.25">
      <c r="C552" s="159">
        <v>1.8287037037037E-3</v>
      </c>
      <c r="D552">
        <f t="shared" si="18"/>
        <v>40</v>
      </c>
      <c r="J552" s="159">
        <v>2.1412037037038399E-3</v>
      </c>
      <c r="K552" s="1">
        <f t="shared" si="17"/>
        <v>70</v>
      </c>
      <c r="L552" s="160"/>
    </row>
    <row r="553" spans="3:12" x14ac:dyDescent="0.25">
      <c r="C553" s="159">
        <v>1.82986111111111E-3</v>
      </c>
      <c r="D553">
        <f t="shared" si="18"/>
        <v>40</v>
      </c>
      <c r="J553" s="159">
        <v>2.1400462962964301E-3</v>
      </c>
      <c r="K553" s="1">
        <f t="shared" si="17"/>
        <v>70</v>
      </c>
      <c r="L553" s="160"/>
    </row>
    <row r="554" spans="3:12" x14ac:dyDescent="0.25">
      <c r="C554" s="159">
        <v>1.83101851851851E-3</v>
      </c>
      <c r="D554">
        <f t="shared" si="18"/>
        <v>40</v>
      </c>
      <c r="J554" s="159">
        <v>2.1388888888890199E-3</v>
      </c>
      <c r="K554" s="1">
        <f t="shared" si="17"/>
        <v>70</v>
      </c>
      <c r="L554" s="160"/>
    </row>
    <row r="555" spans="3:12" x14ac:dyDescent="0.25">
      <c r="C555" s="159">
        <v>1.83217592592592E-3</v>
      </c>
      <c r="D555">
        <f t="shared" si="18"/>
        <v>39</v>
      </c>
      <c r="J555" s="159">
        <v>2.1377314814816101E-3</v>
      </c>
      <c r="K555" s="1">
        <f t="shared" si="17"/>
        <v>71</v>
      </c>
      <c r="L555" s="160"/>
    </row>
    <row r="556" spans="3:12" x14ac:dyDescent="0.25">
      <c r="C556" s="159">
        <v>1.83333333333333E-3</v>
      </c>
      <c r="D556">
        <f t="shared" si="18"/>
        <v>39</v>
      </c>
      <c r="J556" s="159">
        <v>2.1365740740742099E-3</v>
      </c>
      <c r="K556" s="1">
        <f t="shared" si="17"/>
        <v>71</v>
      </c>
      <c r="L556" s="160"/>
    </row>
    <row r="557" spans="3:12" x14ac:dyDescent="0.25">
      <c r="C557" s="159">
        <v>1.83449074074074E-3</v>
      </c>
      <c r="D557">
        <f t="shared" si="18"/>
        <v>39</v>
      </c>
      <c r="J557" s="159">
        <v>2.1354166666668001E-3</v>
      </c>
      <c r="K557" s="1">
        <f t="shared" si="17"/>
        <v>71</v>
      </c>
      <c r="L557" s="160"/>
    </row>
    <row r="558" spans="3:12" x14ac:dyDescent="0.25">
      <c r="C558" s="159">
        <v>1.8356481481481401E-3</v>
      </c>
      <c r="D558">
        <f t="shared" si="18"/>
        <v>39</v>
      </c>
      <c r="J558" s="159">
        <v>2.1342592592593899E-3</v>
      </c>
      <c r="K558" s="1">
        <f t="shared" si="17"/>
        <v>71</v>
      </c>
      <c r="L558" s="160"/>
    </row>
    <row r="559" spans="3:12" x14ac:dyDescent="0.25">
      <c r="C559" s="159">
        <v>1.8368055555555501E-3</v>
      </c>
      <c r="D559">
        <f t="shared" si="18"/>
        <v>39</v>
      </c>
      <c r="J559" s="159">
        <v>2.1331018518519801E-3</v>
      </c>
      <c r="K559" s="1">
        <f t="shared" si="17"/>
        <v>71</v>
      </c>
      <c r="L559" s="160"/>
    </row>
    <row r="560" spans="3:12" x14ac:dyDescent="0.25">
      <c r="C560" s="159">
        <v>1.8379629629629601E-3</v>
      </c>
      <c r="D560">
        <f t="shared" si="18"/>
        <v>38</v>
      </c>
      <c r="J560" s="159">
        <v>2.1319444444445799E-3</v>
      </c>
      <c r="K560" s="1">
        <f t="shared" si="17"/>
        <v>71</v>
      </c>
      <c r="L560" s="160"/>
    </row>
    <row r="561" spans="3:12" x14ac:dyDescent="0.25">
      <c r="C561" s="159">
        <v>1.8391203703703701E-3</v>
      </c>
      <c r="D561">
        <f t="shared" si="18"/>
        <v>38</v>
      </c>
      <c r="J561" s="159">
        <v>2.1307870370371701E-3</v>
      </c>
      <c r="K561" s="1">
        <f t="shared" si="17"/>
        <v>71</v>
      </c>
      <c r="L561" s="160"/>
    </row>
    <row r="562" spans="3:12" x14ac:dyDescent="0.25">
      <c r="C562" s="159">
        <v>1.8402777777777699E-3</v>
      </c>
      <c r="D562">
        <f t="shared" si="18"/>
        <v>38</v>
      </c>
      <c r="J562" s="159">
        <v>2.1296296296297599E-3</v>
      </c>
      <c r="K562" s="1">
        <f t="shared" si="17"/>
        <v>71</v>
      </c>
      <c r="L562" s="160"/>
    </row>
    <row r="563" spans="3:12" x14ac:dyDescent="0.25">
      <c r="C563" s="159">
        <v>1.8414351851851799E-3</v>
      </c>
      <c r="D563">
        <f t="shared" si="18"/>
        <v>38</v>
      </c>
      <c r="J563" s="159">
        <v>2.1284722222223501E-3</v>
      </c>
      <c r="K563" s="1">
        <f t="shared" si="17"/>
        <v>72</v>
      </c>
      <c r="L563" s="160"/>
    </row>
    <row r="564" spans="3:12" x14ac:dyDescent="0.25">
      <c r="C564" s="159">
        <v>1.8425925925925899E-3</v>
      </c>
      <c r="D564">
        <f t="shared" si="18"/>
        <v>38</v>
      </c>
      <c r="J564" s="159">
        <v>2.1273148148149498E-3</v>
      </c>
      <c r="K564" s="1">
        <f t="shared" si="17"/>
        <v>72</v>
      </c>
      <c r="L564" s="160"/>
    </row>
    <row r="565" spans="3:12" x14ac:dyDescent="0.25">
      <c r="C565" s="159">
        <v>1.8437499999999999E-3</v>
      </c>
      <c r="D565">
        <f t="shared" si="18"/>
        <v>37</v>
      </c>
      <c r="J565" s="159">
        <v>2.12615740740754E-3</v>
      </c>
      <c r="K565" s="1">
        <f t="shared" si="17"/>
        <v>72</v>
      </c>
      <c r="L565" s="160"/>
    </row>
    <row r="566" spans="3:12" x14ac:dyDescent="0.25">
      <c r="C566" s="159">
        <v>1.8449074074073999E-3</v>
      </c>
      <c r="D566">
        <f t="shared" si="18"/>
        <v>37</v>
      </c>
      <c r="J566" s="159">
        <v>2.1250000000001298E-3</v>
      </c>
      <c r="K566" s="1">
        <f t="shared" si="17"/>
        <v>72</v>
      </c>
      <c r="L566" s="160"/>
    </row>
    <row r="567" spans="3:12" x14ac:dyDescent="0.25">
      <c r="C567" s="159">
        <v>1.8460648148148099E-3</v>
      </c>
      <c r="D567">
        <f t="shared" si="18"/>
        <v>37</v>
      </c>
      <c r="J567" s="159">
        <v>2.12384259259272E-3</v>
      </c>
      <c r="K567" s="1">
        <f t="shared" si="17"/>
        <v>72</v>
      </c>
      <c r="L567" s="160"/>
    </row>
    <row r="568" spans="3:12" x14ac:dyDescent="0.25">
      <c r="C568" s="159">
        <v>1.8472222222222199E-3</v>
      </c>
      <c r="D568">
        <f t="shared" si="18"/>
        <v>37</v>
      </c>
      <c r="J568" s="159">
        <v>2.1226851851853198E-3</v>
      </c>
      <c r="K568" s="1">
        <f t="shared" si="17"/>
        <v>72</v>
      </c>
      <c r="L568" s="160"/>
    </row>
    <row r="569" spans="3:12" x14ac:dyDescent="0.25">
      <c r="C569" s="159">
        <v>1.8483796296296299E-3</v>
      </c>
      <c r="D569">
        <f t="shared" si="18"/>
        <v>37</v>
      </c>
      <c r="J569" s="159">
        <v>2.12152777777791E-3</v>
      </c>
      <c r="K569" s="1">
        <f t="shared" si="17"/>
        <v>72</v>
      </c>
      <c r="L569" s="160"/>
    </row>
    <row r="570" spans="3:12" x14ac:dyDescent="0.25">
      <c r="C570" s="159">
        <v>1.84953703703703E-3</v>
      </c>
      <c r="D570">
        <f t="shared" si="18"/>
        <v>36</v>
      </c>
      <c r="J570" s="159">
        <v>2.1203703703704998E-3</v>
      </c>
      <c r="K570" s="1">
        <f t="shared" si="17"/>
        <v>72</v>
      </c>
      <c r="L570" s="160"/>
    </row>
    <row r="571" spans="3:12" x14ac:dyDescent="0.25">
      <c r="C571" s="159">
        <v>1.85069444444444E-3</v>
      </c>
      <c r="D571">
        <f t="shared" si="18"/>
        <v>36</v>
      </c>
      <c r="J571" s="159">
        <v>2.11921296296309E-3</v>
      </c>
      <c r="K571" s="1">
        <f t="shared" si="17"/>
        <v>73</v>
      </c>
      <c r="L571" s="160"/>
    </row>
    <row r="572" spans="3:12" x14ac:dyDescent="0.25">
      <c r="C572" s="159">
        <v>1.85185185185185E-3</v>
      </c>
      <c r="D572">
        <f t="shared" si="18"/>
        <v>36</v>
      </c>
      <c r="J572" s="159">
        <v>2.1180555555556902E-3</v>
      </c>
      <c r="K572" s="1">
        <f t="shared" si="17"/>
        <v>73</v>
      </c>
      <c r="L572" s="160"/>
    </row>
    <row r="573" spans="3:12" x14ac:dyDescent="0.25">
      <c r="C573" s="159">
        <v>1.85300925925926E-3</v>
      </c>
      <c r="D573">
        <f t="shared" si="18"/>
        <v>36</v>
      </c>
      <c r="J573" s="159">
        <v>2.11689814814828E-3</v>
      </c>
      <c r="K573" s="1">
        <f t="shared" si="17"/>
        <v>73</v>
      </c>
      <c r="L573" s="160"/>
    </row>
    <row r="574" spans="3:12" x14ac:dyDescent="0.25">
      <c r="C574" s="159">
        <v>1.85416666666666E-3</v>
      </c>
      <c r="D574">
        <f t="shared" si="18"/>
        <v>36</v>
      </c>
      <c r="J574" s="159">
        <v>2.1157407407408702E-3</v>
      </c>
      <c r="K574" s="1">
        <f t="shared" si="17"/>
        <v>73</v>
      </c>
      <c r="L574" s="160"/>
    </row>
    <row r="575" spans="3:12" x14ac:dyDescent="0.25">
      <c r="C575" s="159">
        <v>1.85532407407407E-3</v>
      </c>
      <c r="D575">
        <f t="shared" si="18"/>
        <v>35</v>
      </c>
      <c r="J575" s="159">
        <v>2.11458333333346E-3</v>
      </c>
      <c r="K575" s="1">
        <f t="shared" si="17"/>
        <v>73</v>
      </c>
      <c r="L575" s="160"/>
    </row>
    <row r="576" spans="3:12" x14ac:dyDescent="0.25">
      <c r="C576" s="159">
        <v>1.85648148148148E-3</v>
      </c>
      <c r="D576">
        <f t="shared" si="18"/>
        <v>35</v>
      </c>
      <c r="J576" s="159">
        <v>2.1134259259260502E-3</v>
      </c>
      <c r="K576" s="1">
        <f t="shared" si="17"/>
        <v>73</v>
      </c>
      <c r="L576" s="160"/>
    </row>
    <row r="577" spans="3:12" x14ac:dyDescent="0.25">
      <c r="C577" s="159">
        <v>1.85763888888888E-3</v>
      </c>
      <c r="D577">
        <f t="shared" si="18"/>
        <v>35</v>
      </c>
      <c r="J577" s="159">
        <v>2.1122685185186499E-3</v>
      </c>
      <c r="K577" s="1">
        <f t="shared" si="17"/>
        <v>73</v>
      </c>
      <c r="L577" s="160"/>
    </row>
    <row r="578" spans="3:12" x14ac:dyDescent="0.25">
      <c r="C578" s="159">
        <v>1.85879629629629E-3</v>
      </c>
      <c r="D578">
        <f t="shared" si="18"/>
        <v>35</v>
      </c>
      <c r="J578" s="159">
        <v>2.1111111111112402E-3</v>
      </c>
      <c r="K578" s="1">
        <f t="shared" ref="K578:K641" si="19">VLOOKUP(J578,$H$2:$I$151,2,TRUE)</f>
        <v>73</v>
      </c>
      <c r="L578" s="160"/>
    </row>
    <row r="579" spans="3:12" x14ac:dyDescent="0.25">
      <c r="C579" s="159">
        <v>1.8599537037037E-3</v>
      </c>
      <c r="D579">
        <f t="shared" ref="D579:D642" si="20">VLOOKUP(C579,$A$2:$B$151,2)</f>
        <v>35</v>
      </c>
      <c r="J579" s="159">
        <v>2.1099537037038299E-3</v>
      </c>
      <c r="K579" s="1">
        <f t="shared" si="19"/>
        <v>74</v>
      </c>
      <c r="L579" s="160"/>
    </row>
    <row r="580" spans="3:12" x14ac:dyDescent="0.25">
      <c r="C580" s="159">
        <v>1.86111111111111E-3</v>
      </c>
      <c r="D580">
        <f t="shared" si="20"/>
        <v>34</v>
      </c>
      <c r="J580" s="159">
        <v>2.1087962962964201E-3</v>
      </c>
      <c r="K580" s="1">
        <f t="shared" si="19"/>
        <v>74</v>
      </c>
      <c r="L580" s="160"/>
    </row>
    <row r="581" spans="3:12" x14ac:dyDescent="0.25">
      <c r="C581" s="159">
        <v>1.8622685185185101E-3</v>
      </c>
      <c r="D581">
        <f t="shared" si="20"/>
        <v>34</v>
      </c>
      <c r="J581" s="159">
        <v>2.1076388888890199E-3</v>
      </c>
      <c r="K581" s="1">
        <f t="shared" si="19"/>
        <v>74</v>
      </c>
      <c r="L581" s="160"/>
    </row>
    <row r="582" spans="3:12" x14ac:dyDescent="0.25">
      <c r="C582" s="159">
        <v>1.8634259259259201E-3</v>
      </c>
      <c r="D582">
        <f t="shared" si="20"/>
        <v>34</v>
      </c>
      <c r="J582" s="159">
        <v>2.1064814814816101E-3</v>
      </c>
      <c r="K582" s="1">
        <f t="shared" si="19"/>
        <v>74</v>
      </c>
      <c r="L582" s="160"/>
    </row>
    <row r="583" spans="3:12" x14ac:dyDescent="0.25">
      <c r="C583" s="159">
        <v>1.8645833333333301E-3</v>
      </c>
      <c r="D583">
        <f t="shared" si="20"/>
        <v>34</v>
      </c>
      <c r="J583" s="159">
        <v>2.1053240740741999E-3</v>
      </c>
      <c r="K583" s="1">
        <f t="shared" si="19"/>
        <v>74</v>
      </c>
      <c r="L583" s="160"/>
    </row>
    <row r="584" spans="3:12" x14ac:dyDescent="0.25">
      <c r="C584" s="159">
        <v>1.8657407407407401E-3</v>
      </c>
      <c r="D584">
        <f t="shared" si="20"/>
        <v>34</v>
      </c>
      <c r="J584" s="159">
        <v>2.1041666666667901E-3</v>
      </c>
      <c r="K584" s="1">
        <f t="shared" si="19"/>
        <v>74</v>
      </c>
      <c r="L584" s="160"/>
    </row>
    <row r="585" spans="3:12" x14ac:dyDescent="0.25">
      <c r="C585" s="159">
        <v>1.8668981481481401E-3</v>
      </c>
      <c r="D585">
        <f t="shared" si="20"/>
        <v>33</v>
      </c>
      <c r="J585" s="159">
        <v>2.1030092592593899E-3</v>
      </c>
      <c r="K585" s="1">
        <f t="shared" si="19"/>
        <v>74</v>
      </c>
      <c r="L585" s="160"/>
    </row>
    <row r="586" spans="3:12" x14ac:dyDescent="0.25">
      <c r="C586" s="159">
        <v>1.8680555555555501E-3</v>
      </c>
      <c r="D586">
        <f t="shared" si="20"/>
        <v>33</v>
      </c>
      <c r="J586" s="159">
        <v>2.1018518518519801E-3</v>
      </c>
      <c r="K586" s="1">
        <f t="shared" si="19"/>
        <v>74</v>
      </c>
      <c r="L586" s="160"/>
    </row>
    <row r="587" spans="3:12" x14ac:dyDescent="0.25">
      <c r="C587" s="159">
        <v>1.8692129629629599E-3</v>
      </c>
      <c r="D587">
        <f t="shared" si="20"/>
        <v>33</v>
      </c>
      <c r="J587" s="159">
        <v>2.1006944444445699E-3</v>
      </c>
      <c r="K587" s="1">
        <f t="shared" si="19"/>
        <v>75</v>
      </c>
      <c r="L587" s="160"/>
    </row>
    <row r="588" spans="3:12" x14ac:dyDescent="0.25">
      <c r="C588" s="159">
        <v>1.8703703703703699E-3</v>
      </c>
      <c r="D588">
        <f t="shared" si="20"/>
        <v>33</v>
      </c>
      <c r="J588" s="159">
        <v>2.0995370370371601E-3</v>
      </c>
      <c r="K588" s="1">
        <f t="shared" si="19"/>
        <v>75</v>
      </c>
      <c r="L588" s="160"/>
    </row>
    <row r="589" spans="3:12" x14ac:dyDescent="0.25">
      <c r="C589" s="159">
        <v>1.8715277777777699E-3</v>
      </c>
      <c r="D589">
        <f t="shared" si="20"/>
        <v>33</v>
      </c>
      <c r="J589" s="159">
        <v>2.0983796296297598E-3</v>
      </c>
      <c r="K589" s="1">
        <f t="shared" si="19"/>
        <v>75</v>
      </c>
      <c r="L589" s="160"/>
    </row>
    <row r="590" spans="3:12" x14ac:dyDescent="0.25">
      <c r="C590" s="159">
        <v>1.8726851851851799E-3</v>
      </c>
      <c r="D590">
        <f t="shared" si="20"/>
        <v>32</v>
      </c>
      <c r="J590" s="159">
        <v>2.09722222222235E-3</v>
      </c>
      <c r="K590" s="1">
        <f t="shared" si="19"/>
        <v>75</v>
      </c>
      <c r="L590" s="160"/>
    </row>
    <row r="591" spans="3:12" x14ac:dyDescent="0.25">
      <c r="C591" s="159">
        <v>1.8738425925925899E-3</v>
      </c>
      <c r="D591">
        <f t="shared" si="20"/>
        <v>32</v>
      </c>
      <c r="J591" s="159">
        <v>2.0960648148149398E-3</v>
      </c>
      <c r="K591" s="1">
        <f t="shared" si="19"/>
        <v>75</v>
      </c>
      <c r="L591" s="160"/>
    </row>
    <row r="592" spans="3:12" x14ac:dyDescent="0.25">
      <c r="C592" s="159">
        <v>1.8749999999999999E-3</v>
      </c>
      <c r="D592">
        <f t="shared" si="20"/>
        <v>32</v>
      </c>
      <c r="J592" s="159">
        <v>2.09490740740753E-3</v>
      </c>
      <c r="K592" s="1">
        <f t="shared" si="19"/>
        <v>75</v>
      </c>
      <c r="L592" s="160"/>
    </row>
    <row r="593" spans="3:12" x14ac:dyDescent="0.25">
      <c r="C593" s="159">
        <v>1.8761574074074E-3</v>
      </c>
      <c r="D593">
        <f t="shared" si="20"/>
        <v>32</v>
      </c>
      <c r="J593" s="159">
        <v>2.0937500000001298E-3</v>
      </c>
      <c r="K593" s="1">
        <f t="shared" si="19"/>
        <v>75</v>
      </c>
      <c r="L593" s="160"/>
    </row>
    <row r="594" spans="3:12" x14ac:dyDescent="0.25">
      <c r="C594" s="159">
        <v>1.87731481481481E-3</v>
      </c>
      <c r="D594">
        <f t="shared" si="20"/>
        <v>32</v>
      </c>
      <c r="J594" s="159">
        <v>2.09259259259272E-3</v>
      </c>
      <c r="K594" s="1">
        <f t="shared" si="19"/>
        <v>75</v>
      </c>
      <c r="L594" s="160"/>
    </row>
    <row r="595" spans="3:12" x14ac:dyDescent="0.25">
      <c r="C595" s="159">
        <v>1.87847222222222E-3</v>
      </c>
      <c r="D595">
        <f t="shared" si="20"/>
        <v>31</v>
      </c>
      <c r="J595" s="159">
        <v>2.0914351851853098E-3</v>
      </c>
      <c r="K595" s="1">
        <f t="shared" si="19"/>
        <v>76</v>
      </c>
      <c r="L595" s="160"/>
    </row>
    <row r="596" spans="3:12" x14ac:dyDescent="0.25">
      <c r="C596" s="159">
        <v>1.87962962962963E-3</v>
      </c>
      <c r="D596">
        <f t="shared" si="20"/>
        <v>31</v>
      </c>
      <c r="J596" s="159">
        <v>2.0902777777779E-3</v>
      </c>
      <c r="K596" s="1">
        <f t="shared" si="19"/>
        <v>76</v>
      </c>
      <c r="L596" s="160"/>
    </row>
    <row r="597" spans="3:12" x14ac:dyDescent="0.25">
      <c r="C597" s="159">
        <v>1.88078703703703E-3</v>
      </c>
      <c r="D597">
        <f t="shared" si="20"/>
        <v>31</v>
      </c>
      <c r="J597" s="159">
        <v>2.0891203703704898E-3</v>
      </c>
      <c r="K597" s="1">
        <f t="shared" si="19"/>
        <v>76</v>
      </c>
      <c r="L597" s="160"/>
    </row>
    <row r="598" spans="3:12" x14ac:dyDescent="0.25">
      <c r="C598" s="159">
        <v>1.88194444444444E-3</v>
      </c>
      <c r="D598">
        <f t="shared" si="20"/>
        <v>31</v>
      </c>
      <c r="J598" s="159">
        <v>2.08796296296309E-3</v>
      </c>
      <c r="K598" s="1">
        <f t="shared" si="19"/>
        <v>76</v>
      </c>
      <c r="L598" s="160"/>
    </row>
    <row r="599" spans="3:12" x14ac:dyDescent="0.25">
      <c r="C599" s="159">
        <v>1.88310185185185E-3</v>
      </c>
      <c r="D599">
        <f t="shared" si="20"/>
        <v>31</v>
      </c>
      <c r="J599" s="159">
        <v>2.0868055555556802E-3</v>
      </c>
      <c r="K599" s="1">
        <f t="shared" si="19"/>
        <v>76</v>
      </c>
      <c r="L599" s="160"/>
    </row>
    <row r="600" spans="3:12" x14ac:dyDescent="0.25">
      <c r="C600" s="159">
        <v>1.88425925925925E-3</v>
      </c>
      <c r="D600">
        <f t="shared" si="20"/>
        <v>30</v>
      </c>
      <c r="J600" s="159">
        <v>2.08564814814827E-3</v>
      </c>
      <c r="K600" s="1">
        <f t="shared" si="19"/>
        <v>76</v>
      </c>
      <c r="L600" s="160"/>
    </row>
    <row r="601" spans="3:12" x14ac:dyDescent="0.25">
      <c r="C601" s="159">
        <v>1.88541666666666E-3</v>
      </c>
      <c r="D601">
        <f t="shared" si="20"/>
        <v>30</v>
      </c>
      <c r="J601" s="159">
        <v>2.0844907407408602E-3</v>
      </c>
      <c r="K601" s="1">
        <f t="shared" si="19"/>
        <v>76</v>
      </c>
      <c r="L601" s="160"/>
    </row>
    <row r="602" spans="3:12" x14ac:dyDescent="0.25">
      <c r="C602" s="159">
        <v>1.88657407407407E-3</v>
      </c>
      <c r="D602">
        <f t="shared" si="20"/>
        <v>30</v>
      </c>
      <c r="J602" s="159">
        <v>2.0833333333334599E-3</v>
      </c>
      <c r="K602" s="1">
        <f t="shared" si="19"/>
        <v>76</v>
      </c>
      <c r="L602" s="160"/>
    </row>
    <row r="603" spans="3:12" x14ac:dyDescent="0.25">
      <c r="C603" s="159">
        <v>1.88773148148148E-3</v>
      </c>
      <c r="D603">
        <f t="shared" si="20"/>
        <v>30</v>
      </c>
      <c r="J603" s="159">
        <v>2.0821759259260502E-3</v>
      </c>
      <c r="K603" s="1">
        <f t="shared" si="19"/>
        <v>77</v>
      </c>
      <c r="L603" s="160"/>
    </row>
    <row r="604" spans="3:12" x14ac:dyDescent="0.25">
      <c r="C604" s="159">
        <v>1.8888888888888801E-3</v>
      </c>
      <c r="D604">
        <f t="shared" si="20"/>
        <v>30</v>
      </c>
      <c r="J604" s="159">
        <v>2.0810185185186399E-3</v>
      </c>
      <c r="K604" s="1">
        <f t="shared" si="19"/>
        <v>77</v>
      </c>
      <c r="L604" s="160"/>
    </row>
    <row r="605" spans="3:12" x14ac:dyDescent="0.25">
      <c r="C605" s="159">
        <v>1.8900462962962901E-3</v>
      </c>
      <c r="D605">
        <f t="shared" si="20"/>
        <v>29</v>
      </c>
      <c r="J605" s="159">
        <v>2.0798611111112301E-3</v>
      </c>
      <c r="K605" s="1">
        <f t="shared" si="19"/>
        <v>77</v>
      </c>
      <c r="L605" s="160"/>
    </row>
    <row r="606" spans="3:12" x14ac:dyDescent="0.25">
      <c r="C606" s="159">
        <v>1.8912037037037001E-3</v>
      </c>
      <c r="D606">
        <f t="shared" si="20"/>
        <v>29</v>
      </c>
      <c r="J606" s="159">
        <v>2.0787037037038299E-3</v>
      </c>
      <c r="K606" s="1">
        <f t="shared" si="19"/>
        <v>77</v>
      </c>
      <c r="L606" s="160"/>
    </row>
    <row r="607" spans="3:12" x14ac:dyDescent="0.25">
      <c r="C607" s="159">
        <v>1.8923611111111101E-3</v>
      </c>
      <c r="D607">
        <f t="shared" si="20"/>
        <v>29</v>
      </c>
      <c r="J607" s="159">
        <v>2.0775462962964201E-3</v>
      </c>
      <c r="K607" s="1">
        <f t="shared" si="19"/>
        <v>77</v>
      </c>
      <c r="L607" s="160"/>
    </row>
    <row r="608" spans="3:12" x14ac:dyDescent="0.25">
      <c r="C608" s="159">
        <v>1.8935185185185101E-3</v>
      </c>
      <c r="D608">
        <f t="shared" si="20"/>
        <v>29</v>
      </c>
      <c r="J608" s="159">
        <v>2.0763888888890099E-3</v>
      </c>
      <c r="K608" s="1">
        <f t="shared" si="19"/>
        <v>77</v>
      </c>
      <c r="L608" s="160"/>
    </row>
    <row r="609" spans="3:12" x14ac:dyDescent="0.25">
      <c r="C609" s="159">
        <v>1.8946759259259201E-3</v>
      </c>
      <c r="D609">
        <f t="shared" si="20"/>
        <v>29</v>
      </c>
      <c r="J609" s="159">
        <v>2.0752314814816001E-3</v>
      </c>
      <c r="K609" s="1">
        <f t="shared" si="19"/>
        <v>77</v>
      </c>
      <c r="L609" s="160"/>
    </row>
    <row r="610" spans="3:12" x14ac:dyDescent="0.25">
      <c r="C610" s="159">
        <v>1.8958333333333301E-3</v>
      </c>
      <c r="D610">
        <f t="shared" si="20"/>
        <v>28</v>
      </c>
      <c r="J610" s="159">
        <v>2.0740740740741999E-3</v>
      </c>
      <c r="K610" s="1">
        <f t="shared" si="19"/>
        <v>77</v>
      </c>
      <c r="L610" s="160"/>
    </row>
    <row r="611" spans="3:12" x14ac:dyDescent="0.25">
      <c r="C611" s="159">
        <v>1.8969907407407401E-3</v>
      </c>
      <c r="D611">
        <f t="shared" si="20"/>
        <v>28</v>
      </c>
      <c r="J611" s="159">
        <v>2.0729166666667901E-3</v>
      </c>
      <c r="K611" s="1">
        <f t="shared" si="19"/>
        <v>78</v>
      </c>
      <c r="L611" s="160"/>
    </row>
    <row r="612" spans="3:12" x14ac:dyDescent="0.25">
      <c r="C612" s="159">
        <v>1.8981481481481399E-3</v>
      </c>
      <c r="D612">
        <f t="shared" si="20"/>
        <v>28</v>
      </c>
      <c r="J612" s="159">
        <v>2.0717592592593799E-3</v>
      </c>
      <c r="K612" s="1">
        <f t="shared" si="19"/>
        <v>78</v>
      </c>
      <c r="L612" s="160"/>
    </row>
    <row r="613" spans="3:12" x14ac:dyDescent="0.25">
      <c r="C613" s="159">
        <v>1.8993055555555499E-3</v>
      </c>
      <c r="D613">
        <f t="shared" si="20"/>
        <v>28</v>
      </c>
      <c r="J613" s="159">
        <v>2.0706018518519701E-3</v>
      </c>
      <c r="K613" s="1">
        <f t="shared" si="19"/>
        <v>78</v>
      </c>
      <c r="L613" s="160"/>
    </row>
    <row r="614" spans="3:12" x14ac:dyDescent="0.25">
      <c r="C614" s="159">
        <v>1.9004629629629599E-3</v>
      </c>
      <c r="D614">
        <f t="shared" si="20"/>
        <v>28</v>
      </c>
      <c r="J614" s="159">
        <v>2.0694444444445698E-3</v>
      </c>
      <c r="K614" s="1">
        <f t="shared" si="19"/>
        <v>78</v>
      </c>
      <c r="L614" s="160"/>
    </row>
    <row r="615" spans="3:12" x14ac:dyDescent="0.25">
      <c r="C615" s="159">
        <v>1.9016203703703699E-3</v>
      </c>
      <c r="D615">
        <f t="shared" si="20"/>
        <v>28</v>
      </c>
      <c r="J615" s="159">
        <v>2.06828703703716E-3</v>
      </c>
      <c r="K615" s="1">
        <f t="shared" si="19"/>
        <v>78</v>
      </c>
      <c r="L615" s="160"/>
    </row>
    <row r="616" spans="3:12" x14ac:dyDescent="0.25">
      <c r="C616" s="159">
        <v>1.90277777777777E-3</v>
      </c>
      <c r="D616">
        <f t="shared" si="20"/>
        <v>28</v>
      </c>
      <c r="J616" s="159">
        <v>2.0671296296297498E-3</v>
      </c>
      <c r="K616" s="1">
        <f t="shared" si="19"/>
        <v>78</v>
      </c>
      <c r="L616" s="160"/>
    </row>
    <row r="617" spans="3:12" x14ac:dyDescent="0.25">
      <c r="C617" s="159">
        <v>1.90393518518518E-3</v>
      </c>
      <c r="D617">
        <f t="shared" si="20"/>
        <v>27</v>
      </c>
      <c r="J617" s="159">
        <v>2.06597222222234E-3</v>
      </c>
      <c r="K617" s="1">
        <f t="shared" si="19"/>
        <v>78</v>
      </c>
      <c r="L617" s="160"/>
    </row>
    <row r="618" spans="3:12" x14ac:dyDescent="0.25">
      <c r="C618" s="159">
        <v>1.90509259259259E-3</v>
      </c>
      <c r="D618">
        <f t="shared" si="20"/>
        <v>27</v>
      </c>
      <c r="J618" s="159">
        <v>2.0648148148149398E-3</v>
      </c>
      <c r="K618" s="1">
        <f t="shared" si="19"/>
        <v>78</v>
      </c>
      <c r="L618" s="160"/>
    </row>
    <row r="619" spans="3:12" x14ac:dyDescent="0.25">
      <c r="C619" s="159">
        <v>1.90625E-3</v>
      </c>
      <c r="D619">
        <f t="shared" si="20"/>
        <v>27</v>
      </c>
      <c r="J619" s="159">
        <v>2.06365740740753E-3</v>
      </c>
      <c r="K619" s="1">
        <f t="shared" si="19"/>
        <v>79</v>
      </c>
      <c r="L619" s="160"/>
    </row>
    <row r="620" spans="3:12" x14ac:dyDescent="0.25">
      <c r="C620" s="159">
        <v>1.9074074074074E-3</v>
      </c>
      <c r="D620">
        <f t="shared" si="20"/>
        <v>27</v>
      </c>
      <c r="J620" s="159">
        <v>2.0625000000001198E-3</v>
      </c>
      <c r="K620" s="1">
        <f t="shared" si="19"/>
        <v>79</v>
      </c>
      <c r="L620" s="160"/>
    </row>
    <row r="621" spans="3:12" x14ac:dyDescent="0.25">
      <c r="C621" s="159">
        <v>1.90856481481481E-3</v>
      </c>
      <c r="D621">
        <f t="shared" si="20"/>
        <v>27</v>
      </c>
      <c r="J621" s="159">
        <v>2.06134259259271E-3</v>
      </c>
      <c r="K621" s="1">
        <f t="shared" si="19"/>
        <v>79</v>
      </c>
      <c r="L621" s="160"/>
    </row>
    <row r="622" spans="3:12" x14ac:dyDescent="0.25">
      <c r="C622" s="159">
        <v>1.90972222222222E-3</v>
      </c>
      <c r="D622">
        <f t="shared" si="20"/>
        <v>27</v>
      </c>
      <c r="J622" s="159">
        <v>2.0601851851852998E-3</v>
      </c>
      <c r="K622" s="1">
        <f t="shared" si="19"/>
        <v>79</v>
      </c>
      <c r="L622" s="160"/>
    </row>
    <row r="623" spans="3:12" x14ac:dyDescent="0.25">
      <c r="C623" s="159">
        <v>1.91087962962963E-3</v>
      </c>
      <c r="D623">
        <f t="shared" si="20"/>
        <v>26</v>
      </c>
      <c r="J623" s="159">
        <v>2.0590277777779E-3</v>
      </c>
      <c r="K623" s="1">
        <f t="shared" si="19"/>
        <v>79</v>
      </c>
      <c r="L623" s="160"/>
    </row>
    <row r="624" spans="3:12" x14ac:dyDescent="0.25">
      <c r="C624" s="159">
        <v>1.91203703703703E-3</v>
      </c>
      <c r="D624">
        <f t="shared" si="20"/>
        <v>26</v>
      </c>
      <c r="J624" s="159">
        <v>2.0578703703704902E-3</v>
      </c>
      <c r="K624" s="1">
        <f t="shared" si="19"/>
        <v>79</v>
      </c>
      <c r="L624" s="160"/>
    </row>
    <row r="625" spans="3:12" x14ac:dyDescent="0.25">
      <c r="C625" s="159">
        <v>1.91319444444444E-3</v>
      </c>
      <c r="D625">
        <f t="shared" si="20"/>
        <v>26</v>
      </c>
      <c r="J625" s="159">
        <v>2.05671296296308E-3</v>
      </c>
      <c r="K625" s="1">
        <f t="shared" si="19"/>
        <v>79</v>
      </c>
      <c r="L625" s="160"/>
    </row>
    <row r="626" spans="3:12" x14ac:dyDescent="0.25">
      <c r="C626" s="159">
        <v>1.91435185185185E-3</v>
      </c>
      <c r="D626">
        <f t="shared" si="20"/>
        <v>26</v>
      </c>
      <c r="J626" s="159">
        <v>2.0555555555556702E-3</v>
      </c>
      <c r="K626" s="1">
        <f t="shared" si="19"/>
        <v>79</v>
      </c>
      <c r="L626" s="160"/>
    </row>
    <row r="627" spans="3:12" x14ac:dyDescent="0.25">
      <c r="C627" s="159">
        <v>1.9155092592592501E-3</v>
      </c>
      <c r="D627">
        <f t="shared" si="20"/>
        <v>26</v>
      </c>
      <c r="J627" s="159">
        <v>2.0543981481482699E-3</v>
      </c>
      <c r="K627" s="1">
        <f t="shared" si="19"/>
        <v>80</v>
      </c>
      <c r="L627" s="160"/>
    </row>
    <row r="628" spans="3:12" x14ac:dyDescent="0.25">
      <c r="C628" s="159">
        <v>1.9166666666666601E-3</v>
      </c>
      <c r="D628">
        <f t="shared" si="20"/>
        <v>26</v>
      </c>
      <c r="J628" s="159">
        <v>2.0532407407408602E-3</v>
      </c>
      <c r="K628" s="1">
        <f t="shared" si="19"/>
        <v>80</v>
      </c>
      <c r="L628" s="160"/>
    </row>
    <row r="629" spans="3:12" x14ac:dyDescent="0.25">
      <c r="C629" s="159">
        <v>1.9178240740740701E-3</v>
      </c>
      <c r="D629">
        <f t="shared" si="20"/>
        <v>25</v>
      </c>
      <c r="J629" s="159">
        <v>2.0520833333334499E-3</v>
      </c>
      <c r="K629" s="1">
        <f t="shared" si="19"/>
        <v>80</v>
      </c>
      <c r="L629" s="160"/>
    </row>
    <row r="630" spans="3:12" x14ac:dyDescent="0.25">
      <c r="C630" s="159">
        <v>1.9189814814814801E-3</v>
      </c>
      <c r="D630">
        <f t="shared" si="20"/>
        <v>25</v>
      </c>
      <c r="J630" s="159">
        <v>2.0509259259260402E-3</v>
      </c>
      <c r="K630" s="1">
        <f t="shared" si="19"/>
        <v>80</v>
      </c>
      <c r="L630" s="160"/>
    </row>
    <row r="631" spans="3:12" x14ac:dyDescent="0.25">
      <c r="C631" s="159">
        <v>1.9201388888888801E-3</v>
      </c>
      <c r="D631">
        <f t="shared" si="20"/>
        <v>25</v>
      </c>
      <c r="J631" s="159">
        <v>2.0497685185186399E-3</v>
      </c>
      <c r="K631" s="1">
        <f t="shared" si="19"/>
        <v>80</v>
      </c>
      <c r="L631" s="160"/>
    </row>
    <row r="632" spans="3:12" x14ac:dyDescent="0.25">
      <c r="C632" s="159">
        <v>1.9212962962962901E-3</v>
      </c>
      <c r="D632">
        <f t="shared" si="20"/>
        <v>25</v>
      </c>
      <c r="J632" s="159">
        <v>2.0486111111112301E-3</v>
      </c>
      <c r="K632" s="1">
        <f t="shared" si="19"/>
        <v>80</v>
      </c>
      <c r="L632" s="160"/>
    </row>
    <row r="633" spans="3:12" x14ac:dyDescent="0.25">
      <c r="C633" s="159">
        <v>1.9224537037037001E-3</v>
      </c>
      <c r="D633">
        <f t="shared" si="20"/>
        <v>25</v>
      </c>
      <c r="J633" s="159">
        <v>2.0474537037038199E-3</v>
      </c>
      <c r="K633" s="1">
        <f t="shared" si="19"/>
        <v>80</v>
      </c>
      <c r="L633" s="160"/>
    </row>
    <row r="634" spans="3:12" x14ac:dyDescent="0.25">
      <c r="C634" s="159">
        <v>1.9236111111111101E-3</v>
      </c>
      <c r="D634">
        <f t="shared" si="20"/>
        <v>25</v>
      </c>
      <c r="J634" s="159">
        <v>2.0462962962964101E-3</v>
      </c>
      <c r="K634" s="1">
        <f t="shared" si="19"/>
        <v>80</v>
      </c>
      <c r="L634" s="160"/>
    </row>
    <row r="635" spans="3:12" x14ac:dyDescent="0.25">
      <c r="C635" s="159">
        <v>1.9247685185185099E-3</v>
      </c>
      <c r="D635">
        <f t="shared" si="20"/>
        <v>24</v>
      </c>
      <c r="J635" s="159">
        <v>2.0451388888890099E-3</v>
      </c>
      <c r="K635" s="1">
        <f t="shared" si="19"/>
        <v>81</v>
      </c>
      <c r="L635" s="160"/>
    </row>
    <row r="636" spans="3:12" x14ac:dyDescent="0.25">
      <c r="C636" s="159">
        <v>1.9259259259259199E-3</v>
      </c>
      <c r="D636">
        <f t="shared" si="20"/>
        <v>24</v>
      </c>
      <c r="J636" s="159">
        <v>2.0439814814816001E-3</v>
      </c>
      <c r="K636" s="1">
        <f t="shared" si="19"/>
        <v>81</v>
      </c>
      <c r="L636" s="160"/>
    </row>
    <row r="637" spans="3:12" x14ac:dyDescent="0.25">
      <c r="C637" s="159">
        <v>1.9270833333333299E-3</v>
      </c>
      <c r="D637">
        <f t="shared" si="20"/>
        <v>24</v>
      </c>
      <c r="J637" s="159">
        <v>2.0428240740741899E-3</v>
      </c>
      <c r="K637" s="1">
        <f t="shared" si="19"/>
        <v>81</v>
      </c>
      <c r="L637" s="160"/>
    </row>
    <row r="638" spans="3:12" x14ac:dyDescent="0.25">
      <c r="C638" s="159">
        <v>1.9282407407407399E-3</v>
      </c>
      <c r="D638">
        <f t="shared" si="20"/>
        <v>24</v>
      </c>
      <c r="J638" s="159">
        <v>2.0416666666667801E-3</v>
      </c>
      <c r="K638" s="1">
        <f t="shared" si="19"/>
        <v>81</v>
      </c>
      <c r="L638" s="160"/>
    </row>
    <row r="639" spans="3:12" x14ac:dyDescent="0.25">
      <c r="C639" s="159">
        <v>1.9293981481481399E-3</v>
      </c>
      <c r="D639">
        <f t="shared" si="20"/>
        <v>24</v>
      </c>
      <c r="J639" s="159">
        <v>2.0405092592593798E-3</v>
      </c>
      <c r="K639" s="1">
        <f t="shared" si="19"/>
        <v>81</v>
      </c>
      <c r="L639" s="160"/>
    </row>
    <row r="640" spans="3:12" x14ac:dyDescent="0.25">
      <c r="C640" s="159">
        <v>1.9305555555555499E-3</v>
      </c>
      <c r="D640">
        <f t="shared" si="20"/>
        <v>24</v>
      </c>
      <c r="J640" s="159">
        <v>2.0393518518519701E-3</v>
      </c>
      <c r="K640" s="1">
        <f t="shared" si="19"/>
        <v>81</v>
      </c>
      <c r="L640" s="160"/>
    </row>
    <row r="641" spans="3:12" x14ac:dyDescent="0.25">
      <c r="C641" s="159">
        <v>1.9317129629629599E-3</v>
      </c>
      <c r="D641">
        <f t="shared" si="20"/>
        <v>23</v>
      </c>
      <c r="J641" s="159">
        <v>2.0381944444445598E-3</v>
      </c>
      <c r="K641" s="1">
        <f t="shared" si="19"/>
        <v>81</v>
      </c>
      <c r="L641" s="160"/>
    </row>
    <row r="642" spans="3:12" x14ac:dyDescent="0.25">
      <c r="C642" s="159">
        <v>1.93287037037037E-3</v>
      </c>
      <c r="D642">
        <f t="shared" si="20"/>
        <v>23</v>
      </c>
      <c r="J642" s="159">
        <v>2.03703703703715E-3</v>
      </c>
      <c r="K642" s="1">
        <f t="shared" ref="K642:K705" si="21">VLOOKUP(J642,$H$2:$I$151,2,TRUE)</f>
        <v>81</v>
      </c>
      <c r="L642" s="160"/>
    </row>
    <row r="643" spans="3:12" x14ac:dyDescent="0.25">
      <c r="C643" s="159">
        <v>1.93402777777777E-3</v>
      </c>
      <c r="D643">
        <f t="shared" ref="D643:D706" si="22">VLOOKUP(C643,$A$2:$B$151,2)</f>
        <v>23</v>
      </c>
      <c r="J643" s="159">
        <v>2.0358796296297498E-3</v>
      </c>
      <c r="K643" s="1">
        <f t="shared" si="21"/>
        <v>82</v>
      </c>
      <c r="L643" s="160"/>
    </row>
    <row r="644" spans="3:12" x14ac:dyDescent="0.25">
      <c r="C644" s="159">
        <v>1.93518518518518E-3</v>
      </c>
      <c r="D644">
        <f t="shared" si="22"/>
        <v>23</v>
      </c>
      <c r="J644" s="159">
        <v>2.03472222222234E-3</v>
      </c>
      <c r="K644" s="1">
        <f t="shared" si="21"/>
        <v>82</v>
      </c>
      <c r="L644" s="160"/>
    </row>
    <row r="645" spans="3:12" x14ac:dyDescent="0.25">
      <c r="C645" s="159">
        <v>1.93634259259259E-3</v>
      </c>
      <c r="D645">
        <f t="shared" si="22"/>
        <v>23</v>
      </c>
      <c r="J645" s="159">
        <v>2.0335648148149298E-3</v>
      </c>
      <c r="K645" s="1">
        <f t="shared" si="21"/>
        <v>82</v>
      </c>
      <c r="L645" s="160"/>
    </row>
    <row r="646" spans="3:12" x14ac:dyDescent="0.25">
      <c r="C646" s="159">
        <v>1.9375E-3</v>
      </c>
      <c r="D646">
        <f t="shared" si="22"/>
        <v>22</v>
      </c>
      <c r="J646" s="159">
        <v>2.03240740740752E-3</v>
      </c>
      <c r="K646" s="1">
        <f t="shared" si="21"/>
        <v>82</v>
      </c>
      <c r="L646" s="160"/>
    </row>
    <row r="647" spans="3:12" x14ac:dyDescent="0.25">
      <c r="C647" s="159">
        <v>1.9386574074074E-3</v>
      </c>
      <c r="D647">
        <f t="shared" si="22"/>
        <v>22</v>
      </c>
      <c r="J647" s="159">
        <v>2.0312500000001098E-3</v>
      </c>
      <c r="K647" s="1">
        <f t="shared" si="21"/>
        <v>82</v>
      </c>
      <c r="L647" s="160"/>
    </row>
    <row r="648" spans="3:12" x14ac:dyDescent="0.25">
      <c r="C648" s="159">
        <v>1.93981481481481E-3</v>
      </c>
      <c r="D648">
        <f t="shared" si="22"/>
        <v>22</v>
      </c>
      <c r="J648" s="159">
        <v>2.03009259259271E-3</v>
      </c>
      <c r="K648" s="1">
        <f t="shared" si="21"/>
        <v>82</v>
      </c>
      <c r="L648" s="160"/>
    </row>
    <row r="649" spans="3:12" x14ac:dyDescent="0.25">
      <c r="C649" s="159">
        <v>1.94097222222222E-3</v>
      </c>
      <c r="D649">
        <f t="shared" si="22"/>
        <v>22</v>
      </c>
      <c r="J649" s="159">
        <v>2.0289351851853002E-3</v>
      </c>
      <c r="K649" s="1">
        <f t="shared" si="21"/>
        <v>82</v>
      </c>
      <c r="L649" s="160"/>
    </row>
    <row r="650" spans="3:12" x14ac:dyDescent="0.25">
      <c r="C650" s="159">
        <v>1.94212962962962E-3</v>
      </c>
      <c r="D650">
        <f t="shared" si="22"/>
        <v>22</v>
      </c>
      <c r="J650" s="159">
        <v>2.02777777777789E-3</v>
      </c>
      <c r="K650" s="1">
        <f t="shared" si="21"/>
        <v>82</v>
      </c>
      <c r="L650" s="160"/>
    </row>
    <row r="651" spans="3:12" x14ac:dyDescent="0.25">
      <c r="C651" s="159">
        <v>1.94328703703703E-3</v>
      </c>
      <c r="D651">
        <f t="shared" si="22"/>
        <v>22</v>
      </c>
      <c r="J651" s="159">
        <v>2.0266203703704802E-3</v>
      </c>
      <c r="K651" s="1">
        <f t="shared" si="21"/>
        <v>83</v>
      </c>
      <c r="L651" s="160"/>
    </row>
    <row r="652" spans="3:12" x14ac:dyDescent="0.25">
      <c r="C652" s="159">
        <v>1.9444444444444401E-3</v>
      </c>
      <c r="D652">
        <f t="shared" si="22"/>
        <v>21</v>
      </c>
      <c r="J652" s="159">
        <v>2.0254629629630799E-3</v>
      </c>
      <c r="K652" s="1">
        <f t="shared" si="21"/>
        <v>83</v>
      </c>
      <c r="L652" s="160"/>
    </row>
    <row r="653" spans="3:12" x14ac:dyDescent="0.25">
      <c r="C653" s="159">
        <v>1.9456018518518501E-3</v>
      </c>
      <c r="D653">
        <f t="shared" si="22"/>
        <v>21</v>
      </c>
      <c r="J653" s="159">
        <v>2.0243055555556702E-3</v>
      </c>
      <c r="K653" s="1">
        <f t="shared" si="21"/>
        <v>83</v>
      </c>
      <c r="L653" s="160"/>
    </row>
    <row r="654" spans="3:12" x14ac:dyDescent="0.25">
      <c r="C654" s="159">
        <v>1.9467592592592501E-3</v>
      </c>
      <c r="D654">
        <f t="shared" si="22"/>
        <v>21</v>
      </c>
      <c r="J654" s="159">
        <v>2.0231481481482599E-3</v>
      </c>
      <c r="K654" s="1">
        <f t="shared" si="21"/>
        <v>83</v>
      </c>
      <c r="L654" s="160"/>
    </row>
    <row r="655" spans="3:12" x14ac:dyDescent="0.25">
      <c r="C655" s="159">
        <v>1.9479166666666601E-3</v>
      </c>
      <c r="D655">
        <f t="shared" si="22"/>
        <v>21</v>
      </c>
      <c r="J655" s="159">
        <v>2.0219907407408502E-3</v>
      </c>
      <c r="K655" s="1">
        <f t="shared" si="21"/>
        <v>83</v>
      </c>
      <c r="L655" s="160"/>
    </row>
    <row r="656" spans="3:12" x14ac:dyDescent="0.25">
      <c r="C656" s="159">
        <v>1.9490740740740701E-3</v>
      </c>
      <c r="D656">
        <f t="shared" si="22"/>
        <v>21</v>
      </c>
      <c r="J656" s="159">
        <v>2.0208333333334499E-3</v>
      </c>
      <c r="K656" s="1">
        <f t="shared" si="21"/>
        <v>83</v>
      </c>
      <c r="L656" s="160"/>
    </row>
    <row r="657" spans="3:12" x14ac:dyDescent="0.25">
      <c r="C657" s="159">
        <v>1.9502314814814801E-3</v>
      </c>
      <c r="D657">
        <f t="shared" si="22"/>
        <v>21</v>
      </c>
      <c r="J657" s="159">
        <v>2.0196759259260401E-3</v>
      </c>
      <c r="K657" s="1">
        <f t="shared" si="21"/>
        <v>83</v>
      </c>
      <c r="L657" s="160"/>
    </row>
    <row r="658" spans="3:12" x14ac:dyDescent="0.25">
      <c r="C658" s="159">
        <v>1.9513888888888799E-3</v>
      </c>
      <c r="D658">
        <f t="shared" si="22"/>
        <v>21</v>
      </c>
      <c r="J658" s="159">
        <v>2.0185185185186299E-3</v>
      </c>
      <c r="K658" s="1">
        <f t="shared" si="21"/>
        <v>83</v>
      </c>
      <c r="L658" s="160"/>
    </row>
    <row r="659" spans="3:12" x14ac:dyDescent="0.25">
      <c r="C659" s="159">
        <v>1.9525462962962899E-3</v>
      </c>
      <c r="D659">
        <f t="shared" si="22"/>
        <v>20</v>
      </c>
      <c r="J659" s="159">
        <v>2.0173611111112201E-3</v>
      </c>
      <c r="K659" s="1">
        <f t="shared" si="21"/>
        <v>84</v>
      </c>
      <c r="L659" s="160"/>
    </row>
    <row r="660" spans="3:12" x14ac:dyDescent="0.25">
      <c r="C660" s="159">
        <v>1.9537037037037001E-3</v>
      </c>
      <c r="D660">
        <f t="shared" si="22"/>
        <v>20</v>
      </c>
      <c r="J660" s="159">
        <v>2.0162037037038199E-3</v>
      </c>
      <c r="K660" s="1">
        <f t="shared" si="21"/>
        <v>84</v>
      </c>
      <c r="L660" s="160"/>
    </row>
    <row r="661" spans="3:12" x14ac:dyDescent="0.25">
      <c r="C661" s="159">
        <v>1.9548611111111099E-3</v>
      </c>
      <c r="D661">
        <f t="shared" si="22"/>
        <v>20</v>
      </c>
      <c r="J661" s="159">
        <v>2.0150462962964101E-3</v>
      </c>
      <c r="K661" s="1">
        <f t="shared" si="21"/>
        <v>84</v>
      </c>
      <c r="L661" s="160"/>
    </row>
    <row r="662" spans="3:12" x14ac:dyDescent="0.25">
      <c r="C662" s="159">
        <v>1.9560185185185102E-3</v>
      </c>
      <c r="D662">
        <f t="shared" si="22"/>
        <v>20</v>
      </c>
      <c r="J662" s="159">
        <v>2.0138888888889999E-3</v>
      </c>
      <c r="K662" s="1">
        <f t="shared" si="21"/>
        <v>84</v>
      </c>
      <c r="L662" s="160"/>
    </row>
    <row r="663" spans="3:12" x14ac:dyDescent="0.25">
      <c r="C663" s="159">
        <v>1.9571759259259199E-3</v>
      </c>
      <c r="D663">
        <f t="shared" si="22"/>
        <v>20</v>
      </c>
      <c r="J663" s="159">
        <v>2.0127314814815901E-3</v>
      </c>
      <c r="K663" s="1">
        <f t="shared" si="21"/>
        <v>84</v>
      </c>
      <c r="L663" s="160"/>
    </row>
    <row r="664" spans="3:12" x14ac:dyDescent="0.25">
      <c r="C664" s="159">
        <v>1.9583333333333302E-3</v>
      </c>
      <c r="D664">
        <f t="shared" si="22"/>
        <v>19</v>
      </c>
      <c r="J664" s="159">
        <v>2.0115740740741898E-3</v>
      </c>
      <c r="K664" s="1">
        <f t="shared" si="21"/>
        <v>84</v>
      </c>
      <c r="L664" s="160"/>
    </row>
    <row r="665" spans="3:12" x14ac:dyDescent="0.25">
      <c r="C665" s="159">
        <v>1.9594907407407399E-3</v>
      </c>
      <c r="D665">
        <f t="shared" si="22"/>
        <v>19</v>
      </c>
      <c r="J665" s="159">
        <v>2.0104166666667801E-3</v>
      </c>
      <c r="K665" s="1">
        <f t="shared" si="21"/>
        <v>84</v>
      </c>
      <c r="L665" s="160"/>
    </row>
    <row r="666" spans="3:12" x14ac:dyDescent="0.25">
      <c r="C666" s="159">
        <v>1.9606481481481402E-3</v>
      </c>
      <c r="D666">
        <f t="shared" si="22"/>
        <v>19</v>
      </c>
      <c r="J666" s="159">
        <v>2.0092592592593698E-3</v>
      </c>
      <c r="K666" s="1">
        <f t="shared" si="21"/>
        <v>84</v>
      </c>
      <c r="L666" s="160"/>
    </row>
    <row r="667" spans="3:12" x14ac:dyDescent="0.25">
      <c r="C667" s="159">
        <v>1.96180555555555E-3</v>
      </c>
      <c r="D667">
        <f t="shared" si="22"/>
        <v>19</v>
      </c>
      <c r="J667" s="159">
        <v>2.00810185185196E-3</v>
      </c>
      <c r="K667" s="1">
        <f t="shared" si="21"/>
        <v>85</v>
      </c>
      <c r="L667" s="160"/>
    </row>
    <row r="668" spans="3:12" x14ac:dyDescent="0.25">
      <c r="C668" s="159">
        <v>1.9629629629629602E-3</v>
      </c>
      <c r="D668">
        <f t="shared" si="22"/>
        <v>19</v>
      </c>
      <c r="J668" s="159">
        <v>2.0069444444445498E-3</v>
      </c>
      <c r="K668" s="1">
        <f t="shared" si="21"/>
        <v>85</v>
      </c>
      <c r="L668" s="160"/>
    </row>
    <row r="669" spans="3:12" x14ac:dyDescent="0.25">
      <c r="C669" s="159">
        <v>1.96412037037037E-3</v>
      </c>
      <c r="D669">
        <f t="shared" si="22"/>
        <v>19</v>
      </c>
      <c r="J669" s="159">
        <v>2.00578703703715E-3</v>
      </c>
      <c r="K669" s="1">
        <f t="shared" si="21"/>
        <v>85</v>
      </c>
      <c r="L669" s="160"/>
    </row>
    <row r="670" spans="3:12" x14ac:dyDescent="0.25">
      <c r="C670" s="159">
        <v>1.9652777777777698E-3</v>
      </c>
      <c r="D670">
        <f t="shared" si="22"/>
        <v>19</v>
      </c>
      <c r="J670" s="159">
        <v>2.0046296296297398E-3</v>
      </c>
      <c r="K670" s="1">
        <f t="shared" si="21"/>
        <v>85</v>
      </c>
      <c r="L670" s="160"/>
    </row>
    <row r="671" spans="3:12" x14ac:dyDescent="0.25">
      <c r="C671" s="159">
        <v>1.96643518518518E-3</v>
      </c>
      <c r="D671">
        <f t="shared" si="22"/>
        <v>18</v>
      </c>
      <c r="J671" s="159">
        <v>2.00347222222233E-3</v>
      </c>
      <c r="K671" s="1">
        <f t="shared" si="21"/>
        <v>85</v>
      </c>
      <c r="L671" s="160"/>
    </row>
    <row r="672" spans="3:12" x14ac:dyDescent="0.25">
      <c r="C672" s="159">
        <v>1.9675925925925898E-3</v>
      </c>
      <c r="D672">
        <f t="shared" si="22"/>
        <v>18</v>
      </c>
      <c r="J672" s="159">
        <v>2.0023148148149198E-3</v>
      </c>
      <c r="K672" s="1">
        <f t="shared" si="21"/>
        <v>85</v>
      </c>
      <c r="L672" s="160"/>
    </row>
    <row r="673" spans="3:12" x14ac:dyDescent="0.25">
      <c r="C673" s="159">
        <v>1.96875E-3</v>
      </c>
      <c r="D673">
        <f t="shared" si="22"/>
        <v>18</v>
      </c>
      <c r="J673" s="159">
        <v>2.00115740740752E-3</v>
      </c>
      <c r="K673" s="1">
        <f t="shared" si="21"/>
        <v>85</v>
      </c>
      <c r="L673" s="160"/>
    </row>
    <row r="674" spans="3:12" x14ac:dyDescent="0.25">
      <c r="C674" s="159">
        <v>1.9699074074073998E-3</v>
      </c>
      <c r="D674">
        <f t="shared" si="22"/>
        <v>18</v>
      </c>
      <c r="J674" s="159">
        <v>2.0000000000001102E-3</v>
      </c>
      <c r="K674" s="1">
        <f t="shared" si="21"/>
        <v>85</v>
      </c>
      <c r="L674" s="160"/>
    </row>
    <row r="675" spans="3:12" x14ac:dyDescent="0.25">
      <c r="C675" s="159">
        <v>1.97106481481481E-3</v>
      </c>
      <c r="D675">
        <f t="shared" si="22"/>
        <v>18</v>
      </c>
      <c r="J675" s="159">
        <v>1.9988425925927E-3</v>
      </c>
      <c r="K675" s="1">
        <f t="shared" si="21"/>
        <v>86</v>
      </c>
      <c r="L675" s="160"/>
    </row>
    <row r="676" spans="3:12" x14ac:dyDescent="0.25">
      <c r="C676" s="159">
        <v>1.9722222222222198E-3</v>
      </c>
      <c r="D676">
        <f t="shared" si="22"/>
        <v>17</v>
      </c>
      <c r="J676" s="159">
        <v>1.9976851851852902E-3</v>
      </c>
      <c r="K676" s="1">
        <f t="shared" si="21"/>
        <v>86</v>
      </c>
      <c r="L676" s="160"/>
    </row>
    <row r="677" spans="3:12" x14ac:dyDescent="0.25">
      <c r="C677" s="159">
        <v>1.9733796296296201E-3</v>
      </c>
      <c r="D677">
        <f t="shared" si="22"/>
        <v>17</v>
      </c>
      <c r="J677" s="159">
        <v>1.9965277777778899E-3</v>
      </c>
      <c r="K677" s="1">
        <f t="shared" si="21"/>
        <v>86</v>
      </c>
      <c r="L677" s="160"/>
    </row>
    <row r="678" spans="3:12" x14ac:dyDescent="0.25">
      <c r="C678" s="159">
        <v>1.9745370370370299E-3</v>
      </c>
      <c r="D678">
        <f t="shared" si="22"/>
        <v>17</v>
      </c>
      <c r="J678" s="159">
        <v>1.9953703703704802E-3</v>
      </c>
      <c r="K678" s="1">
        <f t="shared" si="21"/>
        <v>86</v>
      </c>
      <c r="L678" s="160"/>
    </row>
    <row r="679" spans="3:12" x14ac:dyDescent="0.25">
      <c r="C679" s="159">
        <v>1.9756944444444401E-3</v>
      </c>
      <c r="D679">
        <f t="shared" si="22"/>
        <v>17</v>
      </c>
      <c r="J679" s="159">
        <v>1.9942129629630699E-3</v>
      </c>
      <c r="K679" s="1">
        <f t="shared" si="21"/>
        <v>86</v>
      </c>
      <c r="L679" s="160"/>
    </row>
    <row r="680" spans="3:12" x14ac:dyDescent="0.25">
      <c r="C680" s="159">
        <v>1.9768518518518499E-3</v>
      </c>
      <c r="D680">
        <f t="shared" si="22"/>
        <v>17</v>
      </c>
      <c r="J680" s="159">
        <v>1.9930555555556602E-3</v>
      </c>
      <c r="K680" s="1">
        <f t="shared" si="21"/>
        <v>86</v>
      </c>
      <c r="L680" s="160"/>
    </row>
    <row r="681" spans="3:12" x14ac:dyDescent="0.25">
      <c r="C681" s="159">
        <v>1.9780092592592501E-3</v>
      </c>
      <c r="D681">
        <f t="shared" si="22"/>
        <v>17</v>
      </c>
      <c r="J681" s="159">
        <v>1.9918981481482499E-3</v>
      </c>
      <c r="K681" s="1">
        <f t="shared" si="21"/>
        <v>86</v>
      </c>
      <c r="L681" s="160"/>
    </row>
    <row r="682" spans="3:12" x14ac:dyDescent="0.25">
      <c r="C682" s="159">
        <v>1.9791666666666599E-3</v>
      </c>
      <c r="D682">
        <f t="shared" si="22"/>
        <v>17</v>
      </c>
      <c r="J682" s="159">
        <v>1.9907407407408501E-3</v>
      </c>
      <c r="K682" s="1">
        <f t="shared" si="21"/>
        <v>86</v>
      </c>
      <c r="L682" s="160"/>
    </row>
    <row r="683" spans="3:12" x14ac:dyDescent="0.25">
      <c r="C683" s="159">
        <v>1.9803240740740701E-3</v>
      </c>
      <c r="D683">
        <f t="shared" si="22"/>
        <v>16</v>
      </c>
      <c r="J683" s="159">
        <v>1.9895833333334399E-3</v>
      </c>
      <c r="K683" s="1">
        <f t="shared" si="21"/>
        <v>87</v>
      </c>
      <c r="L683" s="160"/>
    </row>
    <row r="684" spans="3:12" x14ac:dyDescent="0.25">
      <c r="C684" s="159">
        <v>1.9814814814814799E-3</v>
      </c>
      <c r="D684">
        <f t="shared" si="22"/>
        <v>16</v>
      </c>
      <c r="J684" s="159">
        <v>1.9884259259260301E-3</v>
      </c>
      <c r="K684" s="1">
        <f t="shared" si="21"/>
        <v>87</v>
      </c>
      <c r="L684" s="160"/>
    </row>
    <row r="685" spans="3:12" x14ac:dyDescent="0.25">
      <c r="C685" s="159">
        <v>1.9826388888888801E-3</v>
      </c>
      <c r="D685">
        <f t="shared" si="22"/>
        <v>16</v>
      </c>
      <c r="J685" s="159">
        <v>1.9872685185186299E-3</v>
      </c>
      <c r="K685" s="1">
        <f t="shared" si="21"/>
        <v>87</v>
      </c>
      <c r="L685" s="160"/>
    </row>
    <row r="686" spans="3:12" x14ac:dyDescent="0.25">
      <c r="C686" s="159">
        <v>1.9837962962962899E-3</v>
      </c>
      <c r="D686">
        <f t="shared" si="22"/>
        <v>16</v>
      </c>
      <c r="J686" s="159">
        <v>1.9861111111112201E-3</v>
      </c>
      <c r="K686" s="1">
        <f t="shared" si="21"/>
        <v>87</v>
      </c>
      <c r="L686" s="160"/>
    </row>
    <row r="687" spans="3:12" x14ac:dyDescent="0.25">
      <c r="C687" s="159">
        <v>1.9849537037037002E-3</v>
      </c>
      <c r="D687">
        <f t="shared" si="22"/>
        <v>16</v>
      </c>
      <c r="J687" s="159">
        <v>1.9849537037038099E-3</v>
      </c>
      <c r="K687" s="1">
        <f t="shared" si="21"/>
        <v>87</v>
      </c>
      <c r="L687" s="160"/>
    </row>
    <row r="688" spans="3:12" x14ac:dyDescent="0.25">
      <c r="C688" s="159">
        <v>1.9861111111111099E-3</v>
      </c>
      <c r="D688">
        <f t="shared" si="22"/>
        <v>15</v>
      </c>
      <c r="J688" s="159">
        <v>1.9837962962964001E-3</v>
      </c>
      <c r="K688" s="1">
        <f t="shared" si="21"/>
        <v>87</v>
      </c>
      <c r="L688" s="160"/>
    </row>
    <row r="689" spans="3:12" x14ac:dyDescent="0.25">
      <c r="C689" s="159">
        <v>1.9872685185185102E-3</v>
      </c>
      <c r="D689">
        <f t="shared" si="22"/>
        <v>15</v>
      </c>
      <c r="J689" s="159">
        <v>1.9826388888889899E-3</v>
      </c>
      <c r="K689" s="1">
        <f t="shared" si="21"/>
        <v>87</v>
      </c>
      <c r="L689" s="160"/>
    </row>
    <row r="690" spans="3:12" x14ac:dyDescent="0.25">
      <c r="C690" s="159">
        <v>1.98842592592592E-3</v>
      </c>
      <c r="D690">
        <f t="shared" si="22"/>
        <v>15</v>
      </c>
      <c r="J690" s="159">
        <v>1.9814814814815901E-3</v>
      </c>
      <c r="K690" s="1">
        <f t="shared" si="21"/>
        <v>87</v>
      </c>
      <c r="L690" s="160"/>
    </row>
    <row r="691" spans="3:12" x14ac:dyDescent="0.25">
      <c r="C691" s="159">
        <v>1.9895833333333302E-3</v>
      </c>
      <c r="D691">
        <f t="shared" si="22"/>
        <v>15</v>
      </c>
      <c r="J691" s="159">
        <v>1.9803240740741798E-3</v>
      </c>
      <c r="K691" s="1">
        <f t="shared" si="21"/>
        <v>88</v>
      </c>
      <c r="L691" s="160"/>
    </row>
    <row r="692" spans="3:12" x14ac:dyDescent="0.25">
      <c r="C692" s="159">
        <v>1.99074074074074E-3</v>
      </c>
      <c r="D692">
        <f t="shared" si="22"/>
        <v>15</v>
      </c>
      <c r="J692" s="159">
        <v>1.9791666666667701E-3</v>
      </c>
      <c r="K692" s="1">
        <f t="shared" si="21"/>
        <v>88</v>
      </c>
      <c r="L692" s="160"/>
    </row>
    <row r="693" spans="3:12" x14ac:dyDescent="0.25">
      <c r="C693" s="159">
        <v>1.9918981481481402E-3</v>
      </c>
      <c r="D693">
        <f t="shared" si="22"/>
        <v>15</v>
      </c>
      <c r="J693" s="159">
        <v>1.9780092592593598E-3</v>
      </c>
      <c r="K693" s="1">
        <f t="shared" si="21"/>
        <v>88</v>
      </c>
      <c r="L693" s="160"/>
    </row>
    <row r="694" spans="3:12" x14ac:dyDescent="0.25">
      <c r="C694" s="159">
        <v>1.99305555555555E-3</v>
      </c>
      <c r="D694">
        <f t="shared" si="22"/>
        <v>14</v>
      </c>
      <c r="J694" s="159">
        <v>1.97685185185196E-3</v>
      </c>
      <c r="K694" s="1">
        <f t="shared" si="21"/>
        <v>88</v>
      </c>
      <c r="L694" s="160"/>
    </row>
    <row r="695" spans="3:12" x14ac:dyDescent="0.25">
      <c r="C695" s="159">
        <v>1.9942129629629598E-3</v>
      </c>
      <c r="D695">
        <f t="shared" si="22"/>
        <v>14</v>
      </c>
      <c r="J695" s="159">
        <v>1.9756944444445498E-3</v>
      </c>
      <c r="K695" s="1">
        <f t="shared" si="21"/>
        <v>88</v>
      </c>
      <c r="L695" s="160"/>
    </row>
    <row r="696" spans="3:12" x14ac:dyDescent="0.25">
      <c r="C696" s="159">
        <v>1.99537037037037E-3</v>
      </c>
      <c r="D696">
        <f t="shared" si="22"/>
        <v>14</v>
      </c>
      <c r="J696" s="159">
        <v>1.97453703703714E-3</v>
      </c>
      <c r="K696" s="1">
        <f t="shared" si="21"/>
        <v>88</v>
      </c>
      <c r="L696" s="160"/>
    </row>
    <row r="697" spans="3:12" x14ac:dyDescent="0.25">
      <c r="C697" s="159">
        <v>1.9965277777777698E-3</v>
      </c>
      <c r="D697">
        <f t="shared" si="22"/>
        <v>14</v>
      </c>
      <c r="J697" s="159">
        <v>1.9733796296297298E-3</v>
      </c>
      <c r="K697" s="1">
        <f t="shared" si="21"/>
        <v>88</v>
      </c>
      <c r="L697" s="160"/>
    </row>
    <row r="698" spans="3:12" x14ac:dyDescent="0.25">
      <c r="C698" s="159">
        <v>1.99768518518518E-3</v>
      </c>
      <c r="D698">
        <f t="shared" si="22"/>
        <v>14</v>
      </c>
      <c r="J698" s="159">
        <v>1.97222222222233E-3</v>
      </c>
      <c r="K698" s="1">
        <f t="shared" si="21"/>
        <v>88</v>
      </c>
      <c r="L698" s="160"/>
    </row>
    <row r="699" spans="3:12" x14ac:dyDescent="0.25">
      <c r="C699" s="159">
        <v>1.9988425925925898E-3</v>
      </c>
      <c r="D699">
        <f t="shared" si="22"/>
        <v>14</v>
      </c>
      <c r="J699" s="159">
        <v>1.9710648148149202E-3</v>
      </c>
      <c r="K699" s="1">
        <f t="shared" si="21"/>
        <v>89</v>
      </c>
      <c r="L699" s="160"/>
    </row>
    <row r="700" spans="3:12" x14ac:dyDescent="0.25">
      <c r="C700" s="159">
        <v>1.9999999999999901E-3</v>
      </c>
      <c r="D700">
        <f t="shared" si="22"/>
        <v>14</v>
      </c>
      <c r="J700" s="159">
        <v>1.96990740740751E-3</v>
      </c>
      <c r="K700" s="1">
        <f t="shared" si="21"/>
        <v>89</v>
      </c>
      <c r="L700" s="160"/>
    </row>
    <row r="701" spans="3:12" x14ac:dyDescent="0.25">
      <c r="C701" s="159">
        <v>2.0011574074073999E-3</v>
      </c>
      <c r="D701">
        <f t="shared" si="22"/>
        <v>13</v>
      </c>
      <c r="J701" s="159">
        <v>1.9687500000001002E-3</v>
      </c>
      <c r="K701" s="1">
        <f t="shared" si="21"/>
        <v>89</v>
      </c>
      <c r="L701" s="160"/>
    </row>
    <row r="702" spans="3:12" x14ac:dyDescent="0.25">
      <c r="C702" s="159">
        <v>2.0023148148148101E-3</v>
      </c>
      <c r="D702">
        <f t="shared" si="22"/>
        <v>13</v>
      </c>
      <c r="J702" s="159">
        <v>1.9675925925926999E-3</v>
      </c>
      <c r="K702" s="1">
        <f t="shared" si="21"/>
        <v>89</v>
      </c>
      <c r="L702" s="160"/>
    </row>
    <row r="703" spans="3:12" x14ac:dyDescent="0.25">
      <c r="C703" s="159">
        <v>2.0034722222222199E-3</v>
      </c>
      <c r="D703">
        <f t="shared" si="22"/>
        <v>13</v>
      </c>
      <c r="J703" s="159">
        <v>1.9664351851852902E-3</v>
      </c>
      <c r="K703" s="1">
        <f t="shared" si="21"/>
        <v>89</v>
      </c>
      <c r="L703" s="160"/>
    </row>
    <row r="704" spans="3:12" x14ac:dyDescent="0.25">
      <c r="C704" s="159">
        <v>2.0046296296296201E-3</v>
      </c>
      <c r="D704">
        <f t="shared" si="22"/>
        <v>13</v>
      </c>
      <c r="J704" s="159">
        <v>1.9652777777778799E-3</v>
      </c>
      <c r="K704" s="1">
        <f t="shared" si="21"/>
        <v>89</v>
      </c>
      <c r="L704" s="160"/>
    </row>
    <row r="705" spans="3:12" x14ac:dyDescent="0.25">
      <c r="C705" s="159">
        <v>2.0057870370370299E-3</v>
      </c>
      <c r="D705">
        <f t="shared" si="22"/>
        <v>13</v>
      </c>
      <c r="J705" s="159">
        <v>1.9641203703704702E-3</v>
      </c>
      <c r="K705" s="1">
        <f t="shared" si="21"/>
        <v>89</v>
      </c>
      <c r="L705" s="160"/>
    </row>
    <row r="706" spans="3:12" x14ac:dyDescent="0.25">
      <c r="C706" s="159">
        <v>2.0069444444444401E-3</v>
      </c>
      <c r="D706">
        <f t="shared" si="22"/>
        <v>12</v>
      </c>
      <c r="J706" s="159">
        <v>1.9629629629630599E-3</v>
      </c>
      <c r="K706" s="1">
        <f t="shared" ref="K706:K769" si="23">VLOOKUP(J706,$H$2:$I$151,2,TRUE)</f>
        <v>89</v>
      </c>
      <c r="L706" s="160"/>
    </row>
    <row r="707" spans="3:12" x14ac:dyDescent="0.25">
      <c r="C707" s="159">
        <v>2.0081018518518499E-3</v>
      </c>
      <c r="D707">
        <f t="shared" ref="D707:D770" si="24">VLOOKUP(C707,$A$2:$B$151,2)</f>
        <v>12</v>
      </c>
      <c r="J707" s="159">
        <v>1.9618055555556601E-3</v>
      </c>
      <c r="K707" s="1">
        <f t="shared" si="23"/>
        <v>90</v>
      </c>
      <c r="L707" s="160"/>
    </row>
    <row r="708" spans="3:12" x14ac:dyDescent="0.25">
      <c r="C708" s="159">
        <v>2.0092592592592501E-3</v>
      </c>
      <c r="D708">
        <f t="shared" si="24"/>
        <v>12</v>
      </c>
      <c r="J708" s="159">
        <v>1.9606481481482499E-3</v>
      </c>
      <c r="K708" s="1">
        <f t="shared" si="23"/>
        <v>90</v>
      </c>
      <c r="L708" s="160"/>
    </row>
    <row r="709" spans="3:12" x14ac:dyDescent="0.25">
      <c r="C709" s="159">
        <v>2.0104166666666599E-3</v>
      </c>
      <c r="D709">
        <f t="shared" si="24"/>
        <v>12</v>
      </c>
      <c r="J709" s="159">
        <v>1.9594907407408401E-3</v>
      </c>
      <c r="K709" s="1">
        <f t="shared" si="23"/>
        <v>90</v>
      </c>
      <c r="L709" s="160"/>
    </row>
    <row r="710" spans="3:12" x14ac:dyDescent="0.25">
      <c r="C710" s="159">
        <v>2.0115740740740701E-3</v>
      </c>
      <c r="D710">
        <f t="shared" si="24"/>
        <v>12</v>
      </c>
      <c r="J710" s="159">
        <v>1.9583333333334399E-3</v>
      </c>
      <c r="K710" s="1">
        <f t="shared" si="23"/>
        <v>90</v>
      </c>
      <c r="L710" s="160"/>
    </row>
    <row r="711" spans="3:12" x14ac:dyDescent="0.25">
      <c r="C711" s="159">
        <v>2.0127314814814799E-3</v>
      </c>
      <c r="D711">
        <f t="shared" si="24"/>
        <v>12</v>
      </c>
      <c r="J711" s="159">
        <v>1.9571759259260301E-3</v>
      </c>
      <c r="K711" s="1">
        <f t="shared" si="23"/>
        <v>90</v>
      </c>
      <c r="L711" s="160"/>
    </row>
    <row r="712" spans="3:12" x14ac:dyDescent="0.25">
      <c r="C712" s="159">
        <v>2.0138888888888802E-3</v>
      </c>
      <c r="D712">
        <f t="shared" si="24"/>
        <v>12</v>
      </c>
      <c r="J712" s="159">
        <v>1.9560185185186199E-3</v>
      </c>
      <c r="K712" s="1">
        <f t="shared" si="23"/>
        <v>90</v>
      </c>
      <c r="L712" s="160"/>
    </row>
    <row r="713" spans="3:12" x14ac:dyDescent="0.25">
      <c r="C713" s="159">
        <v>2.01504629629629E-3</v>
      </c>
      <c r="D713">
        <f t="shared" si="24"/>
        <v>11</v>
      </c>
      <c r="J713" s="159">
        <v>1.9548611111112101E-3</v>
      </c>
      <c r="K713" s="1">
        <f t="shared" si="23"/>
        <v>90</v>
      </c>
      <c r="L713" s="160"/>
    </row>
    <row r="714" spans="3:12" x14ac:dyDescent="0.25">
      <c r="C714" s="159">
        <v>2.0162037037037002E-3</v>
      </c>
      <c r="D714">
        <f t="shared" si="24"/>
        <v>11</v>
      </c>
      <c r="J714" s="159">
        <v>1.9537037037037999E-3</v>
      </c>
      <c r="K714" s="1">
        <f t="shared" si="23"/>
        <v>90</v>
      </c>
      <c r="L714" s="160"/>
    </row>
    <row r="715" spans="3:12" x14ac:dyDescent="0.25">
      <c r="C715" s="159">
        <v>2.01736111111111E-3</v>
      </c>
      <c r="D715">
        <f t="shared" si="24"/>
        <v>11</v>
      </c>
      <c r="J715" s="159">
        <v>1.9525462962964001E-3</v>
      </c>
      <c r="K715" s="1">
        <f t="shared" si="23"/>
        <v>91</v>
      </c>
      <c r="L715" s="160"/>
    </row>
    <row r="716" spans="3:12" x14ac:dyDescent="0.25">
      <c r="C716" s="159">
        <v>2.0185185185185102E-3</v>
      </c>
      <c r="D716">
        <f t="shared" si="24"/>
        <v>11</v>
      </c>
      <c r="J716" s="159">
        <v>1.9513888888889901E-3</v>
      </c>
      <c r="K716" s="1">
        <f t="shared" si="23"/>
        <v>91</v>
      </c>
      <c r="L716" s="160"/>
    </row>
    <row r="717" spans="3:12" x14ac:dyDescent="0.25">
      <c r="C717" s="159">
        <v>2.01967592592592E-3</v>
      </c>
      <c r="D717">
        <f t="shared" si="24"/>
        <v>11</v>
      </c>
      <c r="J717" s="159">
        <v>1.9502314814815801E-3</v>
      </c>
      <c r="K717" s="1">
        <f t="shared" si="23"/>
        <v>91</v>
      </c>
      <c r="L717" s="160"/>
    </row>
    <row r="718" spans="3:12" x14ac:dyDescent="0.25">
      <c r="C718" s="159">
        <v>2.0208333333333302E-3</v>
      </c>
      <c r="D718">
        <f t="shared" si="24"/>
        <v>10</v>
      </c>
      <c r="J718" s="159">
        <v>1.9490740740741701E-3</v>
      </c>
      <c r="K718" s="1">
        <f t="shared" si="23"/>
        <v>91</v>
      </c>
      <c r="L718" s="160"/>
    </row>
    <row r="719" spans="3:12" x14ac:dyDescent="0.25">
      <c r="C719" s="159">
        <v>2.02199074074074E-3</v>
      </c>
      <c r="D719">
        <f t="shared" si="24"/>
        <v>10</v>
      </c>
      <c r="J719" s="159">
        <v>1.94791666666677E-3</v>
      </c>
      <c r="K719" s="1">
        <f t="shared" si="23"/>
        <v>91</v>
      </c>
      <c r="L719" s="160"/>
    </row>
    <row r="720" spans="3:12" x14ac:dyDescent="0.25">
      <c r="C720" s="159">
        <v>2.0231481481481398E-3</v>
      </c>
      <c r="D720">
        <f t="shared" si="24"/>
        <v>10</v>
      </c>
      <c r="J720" s="159">
        <v>1.94675925925936E-3</v>
      </c>
      <c r="K720" s="1">
        <f t="shared" si="23"/>
        <v>91</v>
      </c>
      <c r="L720" s="160"/>
    </row>
    <row r="721" spans="3:12" x14ac:dyDescent="0.25">
      <c r="C721" s="159">
        <v>2.02430555555555E-3</v>
      </c>
      <c r="D721">
        <f t="shared" si="24"/>
        <v>10</v>
      </c>
      <c r="J721" s="159">
        <v>1.94560185185195E-3</v>
      </c>
      <c r="K721" s="1">
        <f t="shared" si="23"/>
        <v>91</v>
      </c>
      <c r="L721" s="160"/>
    </row>
    <row r="722" spans="3:12" x14ac:dyDescent="0.25">
      <c r="C722" s="159">
        <v>2.0254629629629598E-3</v>
      </c>
      <c r="D722">
        <f t="shared" si="24"/>
        <v>10</v>
      </c>
      <c r="J722" s="159">
        <v>1.94444444444454E-3</v>
      </c>
      <c r="K722" s="1">
        <f t="shared" si="23"/>
        <v>91</v>
      </c>
      <c r="L722" s="160"/>
    </row>
    <row r="723" spans="3:12" x14ac:dyDescent="0.25">
      <c r="C723" s="159">
        <v>2.02662037037037E-3</v>
      </c>
      <c r="D723">
        <f t="shared" si="24"/>
        <v>10</v>
      </c>
      <c r="J723" s="159">
        <v>1.94328703703714E-3</v>
      </c>
      <c r="K723" s="1">
        <f t="shared" si="23"/>
        <v>92</v>
      </c>
      <c r="L723" s="160"/>
    </row>
    <row r="724" spans="3:12" x14ac:dyDescent="0.25">
      <c r="C724" s="159">
        <v>2.0277777777777698E-3</v>
      </c>
      <c r="D724">
        <f t="shared" si="24"/>
        <v>10</v>
      </c>
      <c r="J724" s="159">
        <v>1.94212962962973E-3</v>
      </c>
      <c r="K724" s="1">
        <f t="shared" si="23"/>
        <v>92</v>
      </c>
      <c r="L724" s="160"/>
    </row>
    <row r="725" spans="3:12" x14ac:dyDescent="0.25">
      <c r="C725" s="159">
        <v>2.0289351851851801E-3</v>
      </c>
      <c r="D725">
        <f t="shared" si="24"/>
        <v>9</v>
      </c>
      <c r="J725" s="159">
        <v>1.94097222222232E-3</v>
      </c>
      <c r="K725" s="1">
        <f t="shared" si="23"/>
        <v>92</v>
      </c>
      <c r="L725" s="160"/>
    </row>
    <row r="726" spans="3:12" x14ac:dyDescent="0.25">
      <c r="C726" s="159">
        <v>2.0300925925925899E-3</v>
      </c>
      <c r="D726">
        <f t="shared" si="24"/>
        <v>9</v>
      </c>
      <c r="J726" s="159">
        <v>1.93981481481491E-3</v>
      </c>
      <c r="K726" s="1">
        <f t="shared" si="23"/>
        <v>92</v>
      </c>
      <c r="L726" s="160"/>
    </row>
    <row r="727" spans="3:12" x14ac:dyDescent="0.25">
      <c r="C727" s="159">
        <v>2.0312499999999901E-3</v>
      </c>
      <c r="D727">
        <f t="shared" si="24"/>
        <v>9</v>
      </c>
      <c r="J727" s="159">
        <v>1.9386574074075E-3</v>
      </c>
      <c r="K727" s="1">
        <f t="shared" si="23"/>
        <v>92</v>
      </c>
      <c r="L727" s="160"/>
    </row>
    <row r="728" spans="3:12" x14ac:dyDescent="0.25">
      <c r="C728" s="159">
        <v>2.0324074074073999E-3</v>
      </c>
      <c r="D728">
        <f t="shared" si="24"/>
        <v>9</v>
      </c>
      <c r="J728" s="159">
        <v>1.9375000000000999E-3</v>
      </c>
      <c r="K728" s="1">
        <f t="shared" si="23"/>
        <v>92</v>
      </c>
      <c r="L728" s="160"/>
    </row>
    <row r="729" spans="3:12" x14ac:dyDescent="0.25">
      <c r="C729" s="159">
        <v>2.0335648148148101E-3</v>
      </c>
      <c r="D729">
        <f t="shared" si="24"/>
        <v>9</v>
      </c>
      <c r="J729" s="159">
        <v>1.9363425925926899E-3</v>
      </c>
      <c r="K729" s="1">
        <f t="shared" si="23"/>
        <v>92</v>
      </c>
      <c r="L729" s="160"/>
    </row>
    <row r="730" spans="3:12" x14ac:dyDescent="0.25">
      <c r="C730" s="159">
        <v>2.0347222222222199E-3</v>
      </c>
      <c r="D730">
        <f t="shared" si="24"/>
        <v>8</v>
      </c>
      <c r="J730" s="159">
        <v>1.9351851851852799E-3</v>
      </c>
      <c r="K730" s="1">
        <f t="shared" si="23"/>
        <v>92</v>
      </c>
      <c r="L730" s="160"/>
    </row>
    <row r="731" spans="3:12" x14ac:dyDescent="0.25">
      <c r="C731" s="159">
        <v>2.0358796296296201E-3</v>
      </c>
      <c r="D731">
        <f t="shared" si="24"/>
        <v>8</v>
      </c>
      <c r="J731" s="159">
        <v>1.9340277777778699E-3</v>
      </c>
      <c r="K731" s="1">
        <f t="shared" si="23"/>
        <v>93</v>
      </c>
      <c r="L731" s="160"/>
    </row>
    <row r="732" spans="3:12" x14ac:dyDescent="0.25">
      <c r="C732" s="159">
        <v>2.0370370370370299E-3</v>
      </c>
      <c r="D732">
        <f t="shared" si="24"/>
        <v>8</v>
      </c>
      <c r="J732" s="159">
        <v>1.9328703703704699E-3</v>
      </c>
      <c r="K732" s="1">
        <f t="shared" si="23"/>
        <v>93</v>
      </c>
      <c r="L732" s="160"/>
    </row>
    <row r="733" spans="3:12" x14ac:dyDescent="0.25">
      <c r="C733" s="159">
        <v>2.0381944444444401E-3</v>
      </c>
      <c r="D733">
        <f t="shared" si="24"/>
        <v>8</v>
      </c>
      <c r="J733" s="159">
        <v>1.9317129629630599E-3</v>
      </c>
      <c r="K733" s="1">
        <f t="shared" si="23"/>
        <v>93</v>
      </c>
      <c r="L733" s="160"/>
    </row>
    <row r="734" spans="3:12" x14ac:dyDescent="0.25">
      <c r="C734" s="159">
        <v>2.0393518518518499E-3</v>
      </c>
      <c r="D734">
        <f t="shared" si="24"/>
        <v>8</v>
      </c>
      <c r="J734" s="159">
        <v>1.9305555555556499E-3</v>
      </c>
      <c r="K734" s="1">
        <f t="shared" si="23"/>
        <v>93</v>
      </c>
      <c r="L734" s="160"/>
    </row>
    <row r="735" spans="3:12" x14ac:dyDescent="0.25">
      <c r="C735" s="159">
        <v>2.0405092592592502E-3</v>
      </c>
      <c r="D735">
        <f t="shared" si="24"/>
        <v>8</v>
      </c>
      <c r="J735" s="159">
        <v>1.9293981481482399E-3</v>
      </c>
      <c r="K735" s="1">
        <f t="shared" si="23"/>
        <v>93</v>
      </c>
      <c r="L735" s="160"/>
    </row>
    <row r="736" spans="3:12" x14ac:dyDescent="0.25">
      <c r="C736" s="159">
        <v>2.04166666666666E-3</v>
      </c>
      <c r="D736">
        <f t="shared" si="24"/>
        <v>8</v>
      </c>
      <c r="J736" s="159">
        <v>1.9282407407408401E-3</v>
      </c>
      <c r="K736" s="1">
        <f t="shared" si="23"/>
        <v>93</v>
      </c>
      <c r="L736" s="160"/>
    </row>
    <row r="737" spans="3:12" x14ac:dyDescent="0.25">
      <c r="C737" s="159">
        <v>2.0428240740740702E-3</v>
      </c>
      <c r="D737">
        <f t="shared" si="24"/>
        <v>7</v>
      </c>
      <c r="J737" s="159">
        <v>1.9270833333334301E-3</v>
      </c>
      <c r="K737" s="1">
        <f t="shared" si="23"/>
        <v>93</v>
      </c>
      <c r="L737" s="160"/>
    </row>
    <row r="738" spans="3:12" x14ac:dyDescent="0.25">
      <c r="C738" s="159">
        <v>2.04398148148148E-3</v>
      </c>
      <c r="D738">
        <f t="shared" si="24"/>
        <v>7</v>
      </c>
      <c r="J738" s="159">
        <v>1.9259259259260201E-3</v>
      </c>
      <c r="K738" s="1">
        <f t="shared" si="23"/>
        <v>93</v>
      </c>
      <c r="L738" s="160"/>
    </row>
    <row r="739" spans="3:12" x14ac:dyDescent="0.25">
      <c r="C739" s="159">
        <v>2.0451388888888802E-3</v>
      </c>
      <c r="D739">
        <f t="shared" si="24"/>
        <v>7</v>
      </c>
      <c r="J739" s="159">
        <v>1.9247685185186101E-3</v>
      </c>
      <c r="K739" s="1">
        <f t="shared" si="23"/>
        <v>94</v>
      </c>
      <c r="L739" s="160"/>
    </row>
    <row r="740" spans="3:12" x14ac:dyDescent="0.25">
      <c r="C740" s="159">
        <v>2.04629629629629E-3</v>
      </c>
      <c r="D740">
        <f t="shared" si="24"/>
        <v>7</v>
      </c>
      <c r="J740" s="159">
        <v>1.9236111111112101E-3</v>
      </c>
      <c r="K740" s="1">
        <f t="shared" si="23"/>
        <v>94</v>
      </c>
      <c r="L740" s="160"/>
    </row>
    <row r="741" spans="3:12" x14ac:dyDescent="0.25">
      <c r="C741" s="159">
        <v>2.0474537037037002E-3</v>
      </c>
      <c r="D741">
        <f t="shared" si="24"/>
        <v>7</v>
      </c>
      <c r="J741" s="159">
        <v>1.9224537037038001E-3</v>
      </c>
      <c r="K741" s="1">
        <f t="shared" si="23"/>
        <v>94</v>
      </c>
      <c r="L741" s="160"/>
    </row>
    <row r="742" spans="3:12" x14ac:dyDescent="0.25">
      <c r="C742" s="159">
        <v>2.04861111111111E-3</v>
      </c>
      <c r="D742">
        <f t="shared" si="24"/>
        <v>6</v>
      </c>
      <c r="J742" s="159">
        <v>1.9212962962963901E-3</v>
      </c>
      <c r="K742" s="1">
        <f t="shared" si="23"/>
        <v>94</v>
      </c>
      <c r="L742" s="160"/>
    </row>
    <row r="743" spans="3:12" x14ac:dyDescent="0.25">
      <c r="C743" s="159">
        <v>2.0497685185185098E-3</v>
      </c>
      <c r="D743">
        <f t="shared" si="24"/>
        <v>6</v>
      </c>
      <c r="J743" s="159">
        <v>1.9201388888889801E-3</v>
      </c>
      <c r="K743" s="1">
        <f t="shared" si="23"/>
        <v>94</v>
      </c>
      <c r="L743" s="160"/>
    </row>
    <row r="744" spans="3:12" x14ac:dyDescent="0.25">
      <c r="C744" s="159">
        <v>2.05092592592592E-3</v>
      </c>
      <c r="D744">
        <f t="shared" si="24"/>
        <v>6</v>
      </c>
      <c r="J744" s="159">
        <v>1.91898148148158E-3</v>
      </c>
      <c r="K744" s="1">
        <f t="shared" si="23"/>
        <v>94</v>
      </c>
      <c r="L744" s="160"/>
    </row>
    <row r="745" spans="3:12" x14ac:dyDescent="0.25">
      <c r="C745" s="159">
        <v>2.0520833333333298E-3</v>
      </c>
      <c r="D745">
        <f t="shared" si="24"/>
        <v>6</v>
      </c>
      <c r="J745" s="159">
        <v>1.91782407407417E-3</v>
      </c>
      <c r="K745" s="1">
        <f t="shared" si="23"/>
        <v>94</v>
      </c>
      <c r="L745" s="160"/>
    </row>
    <row r="746" spans="3:12" x14ac:dyDescent="0.25">
      <c r="C746" s="159">
        <v>2.05324074074074E-3</v>
      </c>
      <c r="D746">
        <f t="shared" si="24"/>
        <v>6</v>
      </c>
      <c r="J746" s="159">
        <v>1.91666666666676E-3</v>
      </c>
      <c r="K746" s="1">
        <f t="shared" si="23"/>
        <v>94</v>
      </c>
      <c r="L746" s="160"/>
    </row>
    <row r="747" spans="3:12" x14ac:dyDescent="0.25">
      <c r="C747" s="159">
        <v>2.0543981481481398E-3</v>
      </c>
      <c r="D747">
        <f t="shared" si="24"/>
        <v>6</v>
      </c>
      <c r="J747" s="159">
        <v>1.91550925925935E-3</v>
      </c>
      <c r="K747" s="1">
        <f t="shared" si="23"/>
        <v>95</v>
      </c>
      <c r="L747" s="160"/>
    </row>
    <row r="748" spans="3:12" x14ac:dyDescent="0.25">
      <c r="C748" s="159">
        <v>2.0555555555555501E-3</v>
      </c>
      <c r="D748">
        <f t="shared" si="24"/>
        <v>5</v>
      </c>
      <c r="J748" s="159">
        <v>1.91435185185194E-3</v>
      </c>
      <c r="K748" s="1">
        <f t="shared" si="23"/>
        <v>95</v>
      </c>
      <c r="L748" s="160"/>
    </row>
    <row r="749" spans="3:12" x14ac:dyDescent="0.25">
      <c r="C749" s="159">
        <v>2.0567129629629598E-3</v>
      </c>
      <c r="D749">
        <f t="shared" si="24"/>
        <v>5</v>
      </c>
      <c r="J749" s="159">
        <v>1.91319444444454E-3</v>
      </c>
      <c r="K749" s="1">
        <f t="shared" si="23"/>
        <v>95</v>
      </c>
      <c r="L749" s="160"/>
    </row>
    <row r="750" spans="3:12" x14ac:dyDescent="0.25">
      <c r="C750" s="159">
        <v>2.0578703703703701E-3</v>
      </c>
      <c r="D750">
        <f t="shared" si="24"/>
        <v>5</v>
      </c>
      <c r="J750" s="159">
        <v>1.91203703703713E-3</v>
      </c>
      <c r="K750" s="1">
        <f t="shared" si="23"/>
        <v>95</v>
      </c>
      <c r="L750" s="160"/>
    </row>
    <row r="751" spans="3:12" x14ac:dyDescent="0.25">
      <c r="C751" s="159">
        <v>2.0590277777777699E-3</v>
      </c>
      <c r="D751">
        <f t="shared" si="24"/>
        <v>5</v>
      </c>
      <c r="J751" s="159">
        <v>1.91087962962972E-3</v>
      </c>
      <c r="K751" s="1">
        <f t="shared" si="23"/>
        <v>95</v>
      </c>
      <c r="L751" s="160"/>
    </row>
    <row r="752" spans="3:12" x14ac:dyDescent="0.25">
      <c r="C752" s="159">
        <v>2.0601851851851801E-3</v>
      </c>
      <c r="D752">
        <f t="shared" si="24"/>
        <v>5</v>
      </c>
      <c r="J752" s="159">
        <v>1.90972222222231E-3</v>
      </c>
      <c r="K752" s="1">
        <f t="shared" si="23"/>
        <v>95</v>
      </c>
      <c r="L752" s="160"/>
    </row>
    <row r="753" spans="3:12" x14ac:dyDescent="0.25">
      <c r="C753" s="159">
        <v>2.0613425925925899E-3</v>
      </c>
      <c r="D753">
        <f t="shared" si="24"/>
        <v>5</v>
      </c>
      <c r="J753" s="159">
        <v>1.90856481481491E-3</v>
      </c>
      <c r="K753" s="1">
        <f t="shared" si="23"/>
        <v>95</v>
      </c>
      <c r="L753" s="160"/>
    </row>
    <row r="754" spans="3:12" x14ac:dyDescent="0.25">
      <c r="C754" s="159">
        <v>2.0624999999999901E-3</v>
      </c>
      <c r="D754">
        <f t="shared" si="24"/>
        <v>5</v>
      </c>
      <c r="J754" s="159">
        <v>1.9074074074074999E-3</v>
      </c>
      <c r="K754" s="1">
        <f t="shared" si="23"/>
        <v>95</v>
      </c>
      <c r="L754" s="160"/>
    </row>
    <row r="755" spans="3:12" x14ac:dyDescent="0.25">
      <c r="C755" s="159">
        <v>2.0636574074073999E-3</v>
      </c>
      <c r="D755">
        <f t="shared" si="24"/>
        <v>4</v>
      </c>
      <c r="J755" s="159">
        <v>1.9062500000000899E-3</v>
      </c>
      <c r="K755" s="1">
        <f t="shared" si="23"/>
        <v>96</v>
      </c>
      <c r="L755" s="160"/>
    </row>
    <row r="756" spans="3:12" x14ac:dyDescent="0.25">
      <c r="C756" s="159">
        <v>2.0648148148148101E-3</v>
      </c>
      <c r="D756">
        <f t="shared" si="24"/>
        <v>4</v>
      </c>
      <c r="J756" s="159">
        <v>1.9050925925926799E-3</v>
      </c>
      <c r="K756" s="1">
        <f t="shared" si="23"/>
        <v>96</v>
      </c>
      <c r="L756" s="160"/>
    </row>
    <row r="757" spans="3:12" x14ac:dyDescent="0.25">
      <c r="C757" s="159">
        <v>2.0659722222222199E-3</v>
      </c>
      <c r="D757">
        <f t="shared" si="24"/>
        <v>4</v>
      </c>
      <c r="J757" s="159">
        <v>1.9039351851852799E-3</v>
      </c>
      <c r="K757" s="1">
        <f t="shared" si="23"/>
        <v>96</v>
      </c>
      <c r="L757" s="160"/>
    </row>
    <row r="758" spans="3:12" x14ac:dyDescent="0.25">
      <c r="C758" s="159">
        <v>2.0671296296296202E-3</v>
      </c>
      <c r="D758">
        <f t="shared" si="24"/>
        <v>4</v>
      </c>
      <c r="J758" s="159">
        <v>1.9027777777778699E-3</v>
      </c>
      <c r="K758" s="1">
        <f t="shared" si="23"/>
        <v>96</v>
      </c>
      <c r="L758" s="160"/>
    </row>
    <row r="759" spans="3:12" x14ac:dyDescent="0.25">
      <c r="C759" s="159">
        <v>2.0682870370370299E-3</v>
      </c>
      <c r="D759">
        <f t="shared" si="24"/>
        <v>4</v>
      </c>
      <c r="J759" s="159">
        <v>1.9016203703704599E-3</v>
      </c>
      <c r="K759" s="1">
        <f t="shared" si="23"/>
        <v>96</v>
      </c>
      <c r="L759" s="160"/>
    </row>
    <row r="760" spans="3:12" x14ac:dyDescent="0.25">
      <c r="C760" s="159">
        <v>2.0694444444444402E-3</v>
      </c>
      <c r="D760">
        <f t="shared" si="24"/>
        <v>3</v>
      </c>
      <c r="J760" s="159">
        <v>1.9004629629630499E-3</v>
      </c>
      <c r="K760" s="1">
        <f t="shared" si="23"/>
        <v>96</v>
      </c>
      <c r="L760" s="160"/>
    </row>
    <row r="761" spans="3:12" x14ac:dyDescent="0.25">
      <c r="C761" s="159">
        <v>2.0706018518518499E-3</v>
      </c>
      <c r="D761">
        <f t="shared" si="24"/>
        <v>3</v>
      </c>
      <c r="J761" s="159">
        <v>1.8993055555556501E-3</v>
      </c>
      <c r="K761" s="1">
        <f t="shared" si="23"/>
        <v>96</v>
      </c>
      <c r="L761" s="160"/>
    </row>
    <row r="762" spans="3:12" x14ac:dyDescent="0.25">
      <c r="C762" s="159">
        <v>2.0717592592592502E-3</v>
      </c>
      <c r="D762">
        <f t="shared" si="24"/>
        <v>3</v>
      </c>
      <c r="J762" s="159">
        <v>1.8981481481482401E-3</v>
      </c>
      <c r="K762" s="1">
        <f t="shared" si="23"/>
        <v>96</v>
      </c>
      <c r="L762" s="160"/>
    </row>
    <row r="763" spans="3:12" x14ac:dyDescent="0.25">
      <c r="C763" s="159">
        <v>2.07291666666666E-3</v>
      </c>
      <c r="D763">
        <f t="shared" si="24"/>
        <v>3</v>
      </c>
      <c r="J763" s="159">
        <v>1.8969907407408301E-3</v>
      </c>
      <c r="K763" s="1">
        <f t="shared" si="23"/>
        <v>97</v>
      </c>
      <c r="L763" s="160"/>
    </row>
    <row r="764" spans="3:12" x14ac:dyDescent="0.25">
      <c r="C764" s="159">
        <v>2.0740740740740702E-3</v>
      </c>
      <c r="D764">
        <f t="shared" si="24"/>
        <v>3</v>
      </c>
      <c r="J764" s="159">
        <v>1.8958333333334201E-3</v>
      </c>
      <c r="K764" s="1">
        <f t="shared" si="23"/>
        <v>97</v>
      </c>
      <c r="L764" s="160"/>
    </row>
    <row r="765" spans="3:12" x14ac:dyDescent="0.25">
      <c r="C765" s="159">
        <v>2.07523148148148E-3</v>
      </c>
      <c r="D765">
        <f t="shared" si="24"/>
        <v>3</v>
      </c>
      <c r="J765" s="159">
        <v>1.8946759259260201E-3</v>
      </c>
      <c r="K765" s="1">
        <f t="shared" si="23"/>
        <v>97</v>
      </c>
      <c r="L765" s="160"/>
    </row>
    <row r="766" spans="3:12" x14ac:dyDescent="0.25">
      <c r="C766" s="159">
        <v>2.0763888888888798E-3</v>
      </c>
      <c r="D766">
        <f t="shared" si="24"/>
        <v>3</v>
      </c>
      <c r="J766" s="159">
        <v>1.8935185185186101E-3</v>
      </c>
      <c r="K766" s="1">
        <f t="shared" si="23"/>
        <v>97</v>
      </c>
      <c r="L766" s="160"/>
    </row>
    <row r="767" spans="3:12" x14ac:dyDescent="0.25">
      <c r="C767" s="159">
        <v>2.07754629629629E-3</v>
      </c>
      <c r="D767">
        <f t="shared" si="24"/>
        <v>2</v>
      </c>
      <c r="J767" s="159">
        <v>1.8923611111112001E-3</v>
      </c>
      <c r="K767" s="1">
        <f t="shared" si="23"/>
        <v>97</v>
      </c>
      <c r="L767" s="160"/>
    </row>
    <row r="768" spans="3:12" x14ac:dyDescent="0.25">
      <c r="C768" s="159">
        <v>2.0787037037036998E-3</v>
      </c>
      <c r="D768">
        <f t="shared" si="24"/>
        <v>2</v>
      </c>
      <c r="J768" s="159">
        <v>1.8912037037037901E-3</v>
      </c>
      <c r="K768" s="1">
        <f t="shared" si="23"/>
        <v>97</v>
      </c>
      <c r="L768" s="160"/>
    </row>
    <row r="769" spans="3:12" x14ac:dyDescent="0.25">
      <c r="C769" s="159">
        <v>2.07986111111111E-3</v>
      </c>
      <c r="D769">
        <f t="shared" si="24"/>
        <v>2</v>
      </c>
      <c r="J769" s="159">
        <v>1.8900462962963801E-3</v>
      </c>
      <c r="K769" s="1">
        <f t="shared" si="23"/>
        <v>97</v>
      </c>
      <c r="L769" s="160"/>
    </row>
    <row r="770" spans="3:12" x14ac:dyDescent="0.25">
      <c r="C770" s="159">
        <v>2.0810185185185098E-3</v>
      </c>
      <c r="D770">
        <f t="shared" si="24"/>
        <v>2</v>
      </c>
      <c r="J770" s="159">
        <v>1.88888888888898E-3</v>
      </c>
      <c r="K770" s="1">
        <f t="shared" ref="K770:K833" si="25">VLOOKUP(J770,$H$2:$I$151,2,TRUE)</f>
        <v>97</v>
      </c>
      <c r="L770" s="160"/>
    </row>
    <row r="771" spans="3:12" x14ac:dyDescent="0.25">
      <c r="C771" s="159">
        <v>2.08217592592592E-3</v>
      </c>
      <c r="D771">
        <f t="shared" ref="D771:D772" si="26">VLOOKUP(C771,$A$2:$B$151,2)</f>
        <v>2</v>
      </c>
      <c r="J771" s="159">
        <v>1.88773148148157E-3</v>
      </c>
      <c r="K771" s="1">
        <f t="shared" si="25"/>
        <v>98</v>
      </c>
      <c r="L771" s="160"/>
    </row>
    <row r="772" spans="3:12" x14ac:dyDescent="0.25">
      <c r="C772" s="159">
        <v>2.0833333333333298E-3</v>
      </c>
      <c r="D772">
        <f t="shared" si="26"/>
        <v>1</v>
      </c>
      <c r="J772" s="159">
        <v>1.88657407407416E-3</v>
      </c>
      <c r="K772" s="1">
        <f t="shared" si="25"/>
        <v>98</v>
      </c>
      <c r="L772" s="160"/>
    </row>
    <row r="773" spans="3:12" x14ac:dyDescent="0.25">
      <c r="C773" s="160"/>
      <c r="J773" s="159">
        <v>1.88541666666676E-3</v>
      </c>
      <c r="K773" s="1">
        <f t="shared" si="25"/>
        <v>98</v>
      </c>
      <c r="L773" s="160"/>
    </row>
    <row r="774" spans="3:12" x14ac:dyDescent="0.25">
      <c r="C774" s="160"/>
      <c r="J774" s="159">
        <v>1.88425925925935E-3</v>
      </c>
      <c r="K774" s="1">
        <f t="shared" si="25"/>
        <v>98</v>
      </c>
      <c r="L774" s="160"/>
    </row>
    <row r="775" spans="3:12" x14ac:dyDescent="0.25">
      <c r="C775" s="160"/>
      <c r="J775" s="159">
        <v>1.88310185185194E-3</v>
      </c>
      <c r="K775" s="1">
        <f t="shared" si="25"/>
        <v>98</v>
      </c>
      <c r="L775" s="160"/>
    </row>
    <row r="776" spans="3:12" x14ac:dyDescent="0.25">
      <c r="C776" s="160"/>
      <c r="J776" s="159">
        <v>1.88194444444453E-3</v>
      </c>
      <c r="K776" s="1">
        <f t="shared" si="25"/>
        <v>98</v>
      </c>
      <c r="L776" s="160"/>
    </row>
    <row r="777" spans="3:12" x14ac:dyDescent="0.25">
      <c r="C777" s="160"/>
      <c r="J777" s="159">
        <v>1.88078703703712E-3</v>
      </c>
      <c r="K777" s="1">
        <f t="shared" si="25"/>
        <v>98</v>
      </c>
      <c r="L777" s="160"/>
    </row>
    <row r="778" spans="3:12" x14ac:dyDescent="0.25">
      <c r="C778" s="160"/>
      <c r="J778" s="159">
        <v>1.87962962962972E-3</v>
      </c>
      <c r="K778" s="1">
        <f t="shared" si="25"/>
        <v>98</v>
      </c>
      <c r="L778" s="160"/>
    </row>
    <row r="779" spans="3:12" x14ac:dyDescent="0.25">
      <c r="C779" s="160"/>
      <c r="J779" s="159">
        <v>1.87847222222231E-3</v>
      </c>
      <c r="K779" s="1">
        <f t="shared" si="25"/>
        <v>99</v>
      </c>
      <c r="L779" s="160"/>
    </row>
    <row r="780" spans="3:12" x14ac:dyDescent="0.25">
      <c r="C780" s="160"/>
      <c r="J780" s="159">
        <v>1.8773148148148999E-3</v>
      </c>
      <c r="K780" s="1">
        <f t="shared" si="25"/>
        <v>99</v>
      </c>
      <c r="L780" s="160"/>
    </row>
    <row r="781" spans="3:12" x14ac:dyDescent="0.25">
      <c r="C781" s="160"/>
      <c r="J781" s="159">
        <v>1.8761574074074899E-3</v>
      </c>
      <c r="K781" s="1">
        <f t="shared" si="25"/>
        <v>99</v>
      </c>
      <c r="L781" s="160"/>
    </row>
    <row r="782" spans="3:12" x14ac:dyDescent="0.25">
      <c r="C782" s="160"/>
      <c r="J782" s="159">
        <v>1.8750000000000899E-3</v>
      </c>
      <c r="K782" s="1">
        <f t="shared" si="25"/>
        <v>99</v>
      </c>
      <c r="L782" s="160"/>
    </row>
    <row r="783" spans="3:12" x14ac:dyDescent="0.25">
      <c r="C783" s="160"/>
      <c r="J783" s="159">
        <v>1.8738425925926799E-3</v>
      </c>
      <c r="K783" s="1">
        <f t="shared" si="25"/>
        <v>99</v>
      </c>
      <c r="L783" s="160"/>
    </row>
    <row r="784" spans="3:12" x14ac:dyDescent="0.25">
      <c r="C784" s="160"/>
      <c r="J784" s="159">
        <v>1.8726851851852699E-3</v>
      </c>
      <c r="K784" s="1">
        <f t="shared" si="25"/>
        <v>99</v>
      </c>
      <c r="L784" s="160"/>
    </row>
    <row r="785" spans="3:12" x14ac:dyDescent="0.25">
      <c r="C785" s="160"/>
      <c r="J785" s="159">
        <v>1.8715277777778599E-3</v>
      </c>
      <c r="K785" s="1">
        <f t="shared" si="25"/>
        <v>99</v>
      </c>
      <c r="L785" s="160"/>
    </row>
    <row r="786" spans="3:12" x14ac:dyDescent="0.25">
      <c r="C786" s="160"/>
      <c r="J786" s="159">
        <v>1.8703703703704601E-3</v>
      </c>
      <c r="K786" s="1">
        <f t="shared" si="25"/>
        <v>99</v>
      </c>
      <c r="L786" s="160"/>
    </row>
    <row r="787" spans="3:12" x14ac:dyDescent="0.25">
      <c r="C787" s="160"/>
      <c r="J787" s="159">
        <v>1.8692129629630501E-3</v>
      </c>
      <c r="K787" s="1">
        <f t="shared" si="25"/>
        <v>100</v>
      </c>
      <c r="L787" s="160"/>
    </row>
    <row r="788" spans="3:12" x14ac:dyDescent="0.25">
      <c r="J788" s="159">
        <v>1.8680555555556401E-3</v>
      </c>
      <c r="K788" s="1">
        <f t="shared" si="25"/>
        <v>100</v>
      </c>
      <c r="L788" s="160"/>
    </row>
    <row r="789" spans="3:12" x14ac:dyDescent="0.25">
      <c r="J789" s="159">
        <v>1.8668981481482301E-3</v>
      </c>
      <c r="K789" s="1">
        <f t="shared" si="25"/>
        <v>100</v>
      </c>
      <c r="L789" s="160"/>
    </row>
    <row r="790" spans="3:12" x14ac:dyDescent="0.25">
      <c r="J790" s="159">
        <v>1.8657407407408201E-3</v>
      </c>
      <c r="K790" s="1">
        <f t="shared" si="25"/>
        <v>100</v>
      </c>
      <c r="L790" s="160"/>
    </row>
    <row r="791" spans="3:12" x14ac:dyDescent="0.25">
      <c r="J791" s="159">
        <v>1.8645833333334201E-3</v>
      </c>
      <c r="K791" s="1">
        <f t="shared" si="25"/>
        <v>100</v>
      </c>
      <c r="L791" s="160"/>
    </row>
    <row r="792" spans="3:12" x14ac:dyDescent="0.25">
      <c r="J792" s="159">
        <v>1.8634259259260101E-3</v>
      </c>
      <c r="K792" s="1">
        <f t="shared" si="25"/>
        <v>100</v>
      </c>
      <c r="L792" s="160"/>
    </row>
    <row r="793" spans="3:12" x14ac:dyDescent="0.25">
      <c r="J793" s="159">
        <v>1.8622685185186001E-3</v>
      </c>
      <c r="K793" s="1">
        <f t="shared" si="25"/>
        <v>100</v>
      </c>
      <c r="L793" s="160"/>
    </row>
    <row r="794" spans="3:12" x14ac:dyDescent="0.25">
      <c r="J794" s="159">
        <v>1.8611111111111901E-3</v>
      </c>
      <c r="K794" s="1">
        <f t="shared" si="25"/>
        <v>100</v>
      </c>
      <c r="L794" s="160"/>
    </row>
    <row r="795" spans="3:12" x14ac:dyDescent="0.25">
      <c r="J795" s="159">
        <v>1.85995370370379E-3</v>
      </c>
      <c r="K795" s="1">
        <f t="shared" si="25"/>
        <v>101</v>
      </c>
      <c r="L795" s="160"/>
    </row>
    <row r="796" spans="3:12" x14ac:dyDescent="0.25">
      <c r="J796" s="159">
        <v>1.85879629629638E-3</v>
      </c>
      <c r="K796" s="1">
        <f t="shared" si="25"/>
        <v>101</v>
      </c>
      <c r="L796" s="160"/>
    </row>
    <row r="797" spans="3:12" x14ac:dyDescent="0.25">
      <c r="J797" s="159">
        <v>1.85763888888897E-3</v>
      </c>
      <c r="K797" s="1">
        <f t="shared" si="25"/>
        <v>101</v>
      </c>
      <c r="L797" s="160"/>
    </row>
    <row r="798" spans="3:12" x14ac:dyDescent="0.25">
      <c r="J798" s="159">
        <v>1.85648148148156E-3</v>
      </c>
      <c r="K798" s="1">
        <f t="shared" si="25"/>
        <v>101</v>
      </c>
      <c r="L798" s="160"/>
    </row>
    <row r="799" spans="3:12" x14ac:dyDescent="0.25">
      <c r="J799" s="159">
        <v>1.85532407407416E-3</v>
      </c>
      <c r="K799" s="1">
        <f t="shared" si="25"/>
        <v>101</v>
      </c>
      <c r="L799" s="160"/>
    </row>
    <row r="800" spans="3:12" x14ac:dyDescent="0.25">
      <c r="J800" s="159">
        <v>1.85416666666675E-3</v>
      </c>
      <c r="K800" s="1">
        <f t="shared" si="25"/>
        <v>101</v>
      </c>
      <c r="L800" s="160"/>
    </row>
    <row r="801" spans="10:12" x14ac:dyDescent="0.25">
      <c r="J801" s="159">
        <v>1.85300925925934E-3</v>
      </c>
      <c r="K801" s="1">
        <f t="shared" si="25"/>
        <v>101</v>
      </c>
      <c r="L801" s="160"/>
    </row>
    <row r="802" spans="10:12" x14ac:dyDescent="0.25">
      <c r="J802" s="159">
        <v>1.85185185185193E-3</v>
      </c>
      <c r="K802" s="1">
        <f t="shared" si="25"/>
        <v>101</v>
      </c>
      <c r="L802" s="160"/>
    </row>
    <row r="803" spans="10:12" x14ac:dyDescent="0.25">
      <c r="J803" s="159">
        <v>1.85069444444453E-3</v>
      </c>
      <c r="K803" s="1">
        <f t="shared" si="25"/>
        <v>102</v>
      </c>
      <c r="L803" s="160"/>
    </row>
    <row r="804" spans="10:12" x14ac:dyDescent="0.25">
      <c r="J804" s="159">
        <v>1.84953703703712E-3</v>
      </c>
      <c r="K804" s="1">
        <f t="shared" si="25"/>
        <v>102</v>
      </c>
      <c r="L804" s="160"/>
    </row>
    <row r="805" spans="10:12" x14ac:dyDescent="0.25">
      <c r="J805" s="159">
        <v>1.84837962962971E-3</v>
      </c>
      <c r="K805" s="1">
        <f t="shared" si="25"/>
        <v>102</v>
      </c>
      <c r="L805" s="160"/>
    </row>
    <row r="806" spans="10:12" x14ac:dyDescent="0.25">
      <c r="J806" s="159">
        <v>1.8472222222222999E-3</v>
      </c>
      <c r="K806" s="1">
        <f t="shared" si="25"/>
        <v>102</v>
      </c>
      <c r="L806" s="160"/>
    </row>
    <row r="807" spans="10:12" x14ac:dyDescent="0.25">
      <c r="J807" s="159">
        <v>1.8460648148148999E-3</v>
      </c>
      <c r="K807" s="1">
        <f t="shared" si="25"/>
        <v>102</v>
      </c>
      <c r="L807" s="160"/>
    </row>
    <row r="808" spans="10:12" x14ac:dyDescent="0.25">
      <c r="J808" s="159">
        <v>1.8449074074074899E-3</v>
      </c>
      <c r="K808" s="1">
        <f t="shared" si="25"/>
        <v>102</v>
      </c>
      <c r="L808" s="160"/>
    </row>
    <row r="809" spans="10:12" x14ac:dyDescent="0.25">
      <c r="J809" s="159">
        <v>1.8437500000000799E-3</v>
      </c>
      <c r="K809" s="1">
        <f t="shared" si="25"/>
        <v>102</v>
      </c>
      <c r="L809" s="160"/>
    </row>
    <row r="810" spans="10:12" x14ac:dyDescent="0.25">
      <c r="J810" s="159">
        <v>1.8425925925926699E-3</v>
      </c>
      <c r="K810" s="1">
        <f t="shared" si="25"/>
        <v>102</v>
      </c>
      <c r="L810" s="160"/>
    </row>
    <row r="811" spans="10:12" x14ac:dyDescent="0.25">
      <c r="J811" s="159">
        <v>1.8414351851852599E-3</v>
      </c>
      <c r="K811" s="1">
        <f t="shared" si="25"/>
        <v>103</v>
      </c>
      <c r="L811" s="160"/>
    </row>
    <row r="812" spans="10:12" x14ac:dyDescent="0.25">
      <c r="J812" s="159">
        <v>1.8402777777778601E-3</v>
      </c>
      <c r="K812" s="1">
        <f t="shared" si="25"/>
        <v>103</v>
      </c>
      <c r="L812" s="160"/>
    </row>
    <row r="813" spans="10:12" x14ac:dyDescent="0.25">
      <c r="J813" s="159">
        <v>1.8391203703704501E-3</v>
      </c>
      <c r="K813" s="1">
        <f t="shared" si="25"/>
        <v>103</v>
      </c>
      <c r="L813" s="160"/>
    </row>
    <row r="814" spans="10:12" x14ac:dyDescent="0.25">
      <c r="J814" s="159">
        <v>1.8379629629630401E-3</v>
      </c>
      <c r="K814" s="1">
        <f t="shared" si="25"/>
        <v>103</v>
      </c>
      <c r="L814" s="160"/>
    </row>
    <row r="815" spans="10:12" x14ac:dyDescent="0.25">
      <c r="J815" s="159">
        <v>1.8368055555556301E-3</v>
      </c>
      <c r="K815" s="1">
        <f t="shared" si="25"/>
        <v>103</v>
      </c>
      <c r="L815" s="160"/>
    </row>
    <row r="816" spans="10:12" x14ac:dyDescent="0.25">
      <c r="J816" s="159">
        <v>1.8356481481482301E-3</v>
      </c>
      <c r="K816" s="1">
        <f t="shared" si="25"/>
        <v>103</v>
      </c>
      <c r="L816" s="160"/>
    </row>
    <row r="817" spans="10:12" x14ac:dyDescent="0.25">
      <c r="J817" s="159">
        <v>1.8344907407408201E-3</v>
      </c>
      <c r="K817" s="1">
        <f t="shared" si="25"/>
        <v>103</v>
      </c>
      <c r="L817" s="160"/>
    </row>
    <row r="818" spans="10:12" x14ac:dyDescent="0.25">
      <c r="J818" s="159">
        <v>1.8333333333334101E-3</v>
      </c>
      <c r="K818" s="1">
        <f t="shared" si="25"/>
        <v>103</v>
      </c>
      <c r="L818" s="160"/>
    </row>
    <row r="819" spans="10:12" x14ac:dyDescent="0.25">
      <c r="J819" s="159">
        <v>1.8321759259260001E-3</v>
      </c>
      <c r="K819" s="1">
        <f t="shared" si="25"/>
        <v>104</v>
      </c>
      <c r="L819" s="160"/>
    </row>
    <row r="820" spans="10:12" x14ac:dyDescent="0.25">
      <c r="J820" s="159">
        <v>1.8310185185186E-3</v>
      </c>
      <c r="K820" s="1">
        <f t="shared" si="25"/>
        <v>104</v>
      </c>
      <c r="L820" s="160"/>
    </row>
    <row r="821" spans="10:12" x14ac:dyDescent="0.25">
      <c r="J821" s="159">
        <v>1.82986111111119E-3</v>
      </c>
      <c r="K821" s="1">
        <f t="shared" si="25"/>
        <v>104</v>
      </c>
      <c r="L821" s="160"/>
    </row>
    <row r="822" spans="10:12" x14ac:dyDescent="0.25">
      <c r="J822" s="159">
        <v>1.82870370370378E-3</v>
      </c>
      <c r="K822" s="1">
        <f t="shared" si="25"/>
        <v>104</v>
      </c>
      <c r="L822" s="160"/>
    </row>
    <row r="823" spans="10:12" x14ac:dyDescent="0.25">
      <c r="J823" s="159">
        <v>1.82754629629637E-3</v>
      </c>
      <c r="K823" s="1">
        <f t="shared" si="25"/>
        <v>104</v>
      </c>
      <c r="L823" s="160"/>
    </row>
    <row r="824" spans="10:12" x14ac:dyDescent="0.25">
      <c r="J824" s="159">
        <v>1.82638888888897E-3</v>
      </c>
      <c r="K824" s="1">
        <f t="shared" si="25"/>
        <v>104</v>
      </c>
      <c r="L824" s="160"/>
    </row>
    <row r="825" spans="10:12" x14ac:dyDescent="0.25">
      <c r="J825" s="159">
        <v>1.82523148148156E-3</v>
      </c>
      <c r="K825" s="1">
        <f t="shared" si="25"/>
        <v>104</v>
      </c>
      <c r="L825" s="160"/>
    </row>
    <row r="826" spans="10:12" x14ac:dyDescent="0.25">
      <c r="J826" s="159">
        <v>1.82407407407415E-3</v>
      </c>
      <c r="K826" s="1">
        <f t="shared" si="25"/>
        <v>104</v>
      </c>
      <c r="L826" s="160"/>
    </row>
    <row r="827" spans="10:12" x14ac:dyDescent="0.25">
      <c r="J827" s="159">
        <v>1.82291666666674E-3</v>
      </c>
      <c r="K827" s="1">
        <f t="shared" si="25"/>
        <v>105</v>
      </c>
      <c r="L827" s="160"/>
    </row>
    <row r="828" spans="10:12" x14ac:dyDescent="0.25">
      <c r="J828" s="159">
        <v>1.82175925925934E-3</v>
      </c>
      <c r="K828" s="1">
        <f t="shared" si="25"/>
        <v>105</v>
      </c>
      <c r="L828" s="160"/>
    </row>
    <row r="829" spans="10:12" x14ac:dyDescent="0.25">
      <c r="J829" s="159">
        <v>1.82060185185193E-3</v>
      </c>
      <c r="K829" s="1">
        <f t="shared" si="25"/>
        <v>105</v>
      </c>
      <c r="L829" s="160"/>
    </row>
    <row r="830" spans="10:12" x14ac:dyDescent="0.25">
      <c r="J830" s="159">
        <v>1.81944444444452E-3</v>
      </c>
      <c r="K830" s="1">
        <f t="shared" si="25"/>
        <v>105</v>
      </c>
      <c r="L830" s="160"/>
    </row>
    <row r="831" spans="10:12" x14ac:dyDescent="0.25">
      <c r="J831" s="159">
        <v>1.81828703703711E-3</v>
      </c>
      <c r="K831" s="1">
        <f t="shared" si="25"/>
        <v>105</v>
      </c>
      <c r="L831" s="160"/>
    </row>
    <row r="832" spans="10:12" x14ac:dyDescent="0.25">
      <c r="J832" s="159">
        <v>1.8171296296296999E-3</v>
      </c>
      <c r="K832" s="1">
        <f t="shared" si="25"/>
        <v>105</v>
      </c>
      <c r="L832" s="160"/>
    </row>
    <row r="833" spans="10:12" x14ac:dyDescent="0.25">
      <c r="J833" s="159">
        <v>1.8159722222222999E-3</v>
      </c>
      <c r="K833" s="1">
        <f t="shared" si="25"/>
        <v>105</v>
      </c>
      <c r="L833" s="160"/>
    </row>
    <row r="834" spans="10:12" x14ac:dyDescent="0.25">
      <c r="J834" s="159">
        <v>1.8148148148148899E-3</v>
      </c>
      <c r="K834" s="1">
        <f t="shared" ref="K834:K897" si="27">VLOOKUP(J834,$H$2:$I$151,2,TRUE)</f>
        <v>105</v>
      </c>
      <c r="L834" s="160"/>
    </row>
    <row r="835" spans="10:12" x14ac:dyDescent="0.25">
      <c r="J835" s="159">
        <v>1.8136574074074799E-3</v>
      </c>
      <c r="K835" s="1">
        <f t="shared" si="27"/>
        <v>106</v>
      </c>
      <c r="L835" s="160"/>
    </row>
    <row r="836" spans="10:12" x14ac:dyDescent="0.25">
      <c r="J836" s="159">
        <v>1.8125000000000699E-3</v>
      </c>
      <c r="K836" s="1">
        <f t="shared" si="27"/>
        <v>106</v>
      </c>
      <c r="L836" s="160"/>
    </row>
    <row r="837" spans="10:12" x14ac:dyDescent="0.25">
      <c r="J837" s="159">
        <v>1.8113425925926701E-3</v>
      </c>
      <c r="K837" s="1">
        <f t="shared" si="27"/>
        <v>106</v>
      </c>
      <c r="L837" s="160"/>
    </row>
    <row r="838" spans="10:12" x14ac:dyDescent="0.25">
      <c r="J838" s="159">
        <v>1.8101851851852601E-3</v>
      </c>
      <c r="K838" s="1">
        <f t="shared" si="27"/>
        <v>106</v>
      </c>
      <c r="L838" s="160"/>
    </row>
    <row r="839" spans="10:12" x14ac:dyDescent="0.25">
      <c r="J839" s="159">
        <v>1.8090277777778501E-3</v>
      </c>
      <c r="K839" s="1">
        <f t="shared" si="27"/>
        <v>106</v>
      </c>
      <c r="L839" s="160"/>
    </row>
    <row r="840" spans="10:12" x14ac:dyDescent="0.25">
      <c r="J840" s="159">
        <v>1.8078703703704401E-3</v>
      </c>
      <c r="K840" s="1">
        <f t="shared" si="27"/>
        <v>106</v>
      </c>
      <c r="L840" s="160"/>
    </row>
    <row r="841" spans="10:12" x14ac:dyDescent="0.25">
      <c r="J841" s="159">
        <v>1.8067129629630401E-3</v>
      </c>
      <c r="K841" s="1">
        <f t="shared" si="27"/>
        <v>106</v>
      </c>
      <c r="L841" s="160"/>
    </row>
    <row r="842" spans="10:12" x14ac:dyDescent="0.25">
      <c r="J842" s="159">
        <v>1.8055555555556301E-3</v>
      </c>
      <c r="K842" s="1">
        <f t="shared" si="27"/>
        <v>106</v>
      </c>
      <c r="L842" s="160"/>
    </row>
    <row r="843" spans="10:12" x14ac:dyDescent="0.25">
      <c r="J843" s="159">
        <v>1.8043981481482201E-3</v>
      </c>
      <c r="K843" s="1">
        <f t="shared" si="27"/>
        <v>107</v>
      </c>
      <c r="L843" s="160"/>
    </row>
    <row r="844" spans="10:12" x14ac:dyDescent="0.25">
      <c r="J844" s="159">
        <v>1.8032407407408101E-3</v>
      </c>
      <c r="K844" s="1">
        <f t="shared" si="27"/>
        <v>107</v>
      </c>
      <c r="L844" s="160"/>
    </row>
    <row r="845" spans="10:12" x14ac:dyDescent="0.25">
      <c r="J845" s="159">
        <v>1.80208333333341E-3</v>
      </c>
      <c r="K845" s="1">
        <f t="shared" si="27"/>
        <v>107</v>
      </c>
      <c r="L845" s="160"/>
    </row>
    <row r="846" spans="10:12" x14ac:dyDescent="0.25">
      <c r="J846" s="159">
        <v>1.800925925926E-3</v>
      </c>
      <c r="K846" s="1">
        <f t="shared" si="27"/>
        <v>107</v>
      </c>
      <c r="L846" s="160"/>
    </row>
    <row r="847" spans="10:12" x14ac:dyDescent="0.25">
      <c r="J847" s="159">
        <v>1.79976851851859E-3</v>
      </c>
      <c r="K847" s="1">
        <f t="shared" si="27"/>
        <v>107</v>
      </c>
      <c r="L847" s="160"/>
    </row>
    <row r="848" spans="10:12" x14ac:dyDescent="0.25">
      <c r="J848" s="159">
        <v>1.79861111111118E-3</v>
      </c>
      <c r="K848" s="1">
        <f t="shared" si="27"/>
        <v>107</v>
      </c>
      <c r="L848" s="160"/>
    </row>
    <row r="849" spans="10:12" x14ac:dyDescent="0.25">
      <c r="J849" s="159">
        <v>1.79745370370378E-3</v>
      </c>
      <c r="K849" s="1">
        <f t="shared" si="27"/>
        <v>107</v>
      </c>
      <c r="L849" s="160"/>
    </row>
    <row r="850" spans="10:12" x14ac:dyDescent="0.25">
      <c r="J850" s="159">
        <v>1.79629629629637E-3</v>
      </c>
      <c r="K850" s="1">
        <f t="shared" si="27"/>
        <v>107</v>
      </c>
      <c r="L850" s="160"/>
    </row>
    <row r="851" spans="10:12" x14ac:dyDescent="0.25">
      <c r="J851" s="159">
        <v>1.79513888888896E-3</v>
      </c>
      <c r="K851" s="1">
        <f t="shared" si="27"/>
        <v>108</v>
      </c>
      <c r="L851" s="160"/>
    </row>
    <row r="852" spans="10:12" x14ac:dyDescent="0.25">
      <c r="J852" s="159">
        <v>1.79398148148155E-3</v>
      </c>
      <c r="K852" s="1">
        <f t="shared" si="27"/>
        <v>108</v>
      </c>
      <c r="L852" s="160"/>
    </row>
    <row r="853" spans="10:12" x14ac:dyDescent="0.25">
      <c r="J853" s="159">
        <v>1.79282407407414E-3</v>
      </c>
      <c r="K853" s="1">
        <f t="shared" si="27"/>
        <v>108</v>
      </c>
      <c r="L853" s="160"/>
    </row>
    <row r="854" spans="10:12" x14ac:dyDescent="0.25">
      <c r="J854" s="159">
        <v>1.79166666666674E-3</v>
      </c>
      <c r="K854" s="1">
        <f t="shared" si="27"/>
        <v>108</v>
      </c>
      <c r="L854" s="160"/>
    </row>
    <row r="855" spans="10:12" x14ac:dyDescent="0.25">
      <c r="J855" s="159">
        <v>1.79050925925933E-3</v>
      </c>
      <c r="K855" s="1">
        <f t="shared" si="27"/>
        <v>108</v>
      </c>
      <c r="L855" s="160"/>
    </row>
    <row r="856" spans="10:12" x14ac:dyDescent="0.25">
      <c r="J856" s="159">
        <v>1.78935185185192E-3</v>
      </c>
      <c r="K856" s="1">
        <f t="shared" si="27"/>
        <v>108</v>
      </c>
      <c r="L856" s="160"/>
    </row>
    <row r="857" spans="10:12" x14ac:dyDescent="0.25">
      <c r="J857" s="159">
        <v>1.78819444444451E-3</v>
      </c>
      <c r="K857" s="1">
        <f t="shared" si="27"/>
        <v>108</v>
      </c>
      <c r="L857" s="160"/>
    </row>
    <row r="858" spans="10:12" x14ac:dyDescent="0.25">
      <c r="J858" s="159">
        <v>1.7870370370371099E-3</v>
      </c>
      <c r="K858" s="1">
        <f t="shared" si="27"/>
        <v>108</v>
      </c>
      <c r="L858" s="160"/>
    </row>
    <row r="859" spans="10:12" x14ac:dyDescent="0.25">
      <c r="J859" s="159">
        <v>1.7858796296296999E-3</v>
      </c>
      <c r="K859" s="1">
        <f t="shared" si="27"/>
        <v>109</v>
      </c>
      <c r="L859" s="160"/>
    </row>
    <row r="860" spans="10:12" x14ac:dyDescent="0.25">
      <c r="J860" s="159">
        <v>1.7847222222222899E-3</v>
      </c>
      <c r="K860" s="1">
        <f t="shared" si="27"/>
        <v>109</v>
      </c>
      <c r="L860" s="160"/>
    </row>
    <row r="861" spans="10:12" x14ac:dyDescent="0.25">
      <c r="J861" s="159">
        <v>1.7835648148148799E-3</v>
      </c>
      <c r="K861" s="1">
        <f t="shared" si="27"/>
        <v>109</v>
      </c>
      <c r="L861" s="160"/>
    </row>
    <row r="862" spans="10:12" x14ac:dyDescent="0.25">
      <c r="J862" s="159">
        <v>1.7824074074074801E-3</v>
      </c>
      <c r="K862" s="1">
        <f t="shared" si="27"/>
        <v>109</v>
      </c>
      <c r="L862" s="160"/>
    </row>
    <row r="863" spans="10:12" x14ac:dyDescent="0.25">
      <c r="J863" s="159">
        <v>1.7812500000000701E-3</v>
      </c>
      <c r="K863" s="1">
        <f t="shared" si="27"/>
        <v>109</v>
      </c>
      <c r="L863" s="160"/>
    </row>
    <row r="864" spans="10:12" x14ac:dyDescent="0.25">
      <c r="J864" s="159">
        <v>1.7800925925926601E-3</v>
      </c>
      <c r="K864" s="1">
        <f t="shared" si="27"/>
        <v>109</v>
      </c>
      <c r="L864" s="160"/>
    </row>
    <row r="865" spans="10:12" x14ac:dyDescent="0.25">
      <c r="J865" s="159">
        <v>1.7789351851852501E-3</v>
      </c>
      <c r="K865" s="1">
        <f t="shared" si="27"/>
        <v>109</v>
      </c>
      <c r="L865" s="160"/>
    </row>
    <row r="866" spans="10:12" x14ac:dyDescent="0.25">
      <c r="J866" s="159">
        <v>1.7777777777778501E-3</v>
      </c>
      <c r="K866" s="1">
        <f t="shared" si="27"/>
        <v>109</v>
      </c>
      <c r="L866" s="160"/>
    </row>
    <row r="867" spans="10:12" x14ac:dyDescent="0.25">
      <c r="J867" s="159">
        <v>1.7766203703704401E-3</v>
      </c>
      <c r="K867" s="1">
        <f t="shared" si="27"/>
        <v>110</v>
      </c>
      <c r="L867" s="160"/>
    </row>
    <row r="868" spans="10:12" x14ac:dyDescent="0.25">
      <c r="J868" s="159">
        <v>1.7754629629630301E-3</v>
      </c>
      <c r="K868" s="1">
        <f t="shared" si="27"/>
        <v>110</v>
      </c>
      <c r="L868" s="160"/>
    </row>
    <row r="869" spans="10:12" x14ac:dyDescent="0.25">
      <c r="J869" s="159">
        <v>1.7743055555556201E-3</v>
      </c>
      <c r="K869" s="1">
        <f t="shared" si="27"/>
        <v>110</v>
      </c>
      <c r="L869" s="160"/>
    </row>
    <row r="870" spans="10:12" x14ac:dyDescent="0.25">
      <c r="J870" s="159">
        <v>1.77314814814822E-3</v>
      </c>
      <c r="K870" s="1">
        <f t="shared" si="27"/>
        <v>110</v>
      </c>
      <c r="L870" s="160"/>
    </row>
    <row r="871" spans="10:12" x14ac:dyDescent="0.25">
      <c r="J871" s="159">
        <v>1.77199074074081E-3</v>
      </c>
      <c r="K871" s="1">
        <f t="shared" si="27"/>
        <v>110</v>
      </c>
      <c r="L871" s="160"/>
    </row>
    <row r="872" spans="10:12" x14ac:dyDescent="0.25">
      <c r="J872" s="159">
        <v>1.7708333333334E-3</v>
      </c>
      <c r="K872" s="1">
        <f t="shared" si="27"/>
        <v>110</v>
      </c>
      <c r="L872" s="160"/>
    </row>
    <row r="873" spans="10:12" x14ac:dyDescent="0.25">
      <c r="J873" s="159">
        <v>1.76967592592599E-3</v>
      </c>
      <c r="K873" s="1">
        <f t="shared" si="27"/>
        <v>110</v>
      </c>
      <c r="L873" s="160"/>
    </row>
    <row r="874" spans="10:12" x14ac:dyDescent="0.25">
      <c r="J874" s="159">
        <v>1.76851851851859E-3</v>
      </c>
      <c r="K874" s="1">
        <f t="shared" si="27"/>
        <v>110</v>
      </c>
      <c r="L874" s="160"/>
    </row>
    <row r="875" spans="10:12" x14ac:dyDescent="0.25">
      <c r="J875" s="159">
        <v>1.76736111111118E-3</v>
      </c>
      <c r="K875" s="1">
        <f t="shared" si="27"/>
        <v>111</v>
      </c>
      <c r="L875" s="160"/>
    </row>
    <row r="876" spans="10:12" x14ac:dyDescent="0.25">
      <c r="J876" s="159">
        <v>1.76620370370377E-3</v>
      </c>
      <c r="K876" s="1">
        <f t="shared" si="27"/>
        <v>111</v>
      </c>
      <c r="L876" s="160"/>
    </row>
    <row r="877" spans="10:12" x14ac:dyDescent="0.25">
      <c r="J877" s="159">
        <v>1.76504629629636E-3</v>
      </c>
      <c r="K877" s="1">
        <f t="shared" si="27"/>
        <v>111</v>
      </c>
      <c r="L877" s="160"/>
    </row>
    <row r="878" spans="10:12" x14ac:dyDescent="0.25">
      <c r="J878" s="159">
        <v>1.76388888888895E-3</v>
      </c>
      <c r="K878" s="1">
        <f t="shared" si="27"/>
        <v>111</v>
      </c>
      <c r="L878" s="160"/>
    </row>
    <row r="879" spans="10:12" x14ac:dyDescent="0.25">
      <c r="J879" s="159">
        <v>1.76273148148155E-3</v>
      </c>
      <c r="K879" s="1">
        <f t="shared" si="27"/>
        <v>111</v>
      </c>
      <c r="L879" s="160"/>
    </row>
    <row r="880" spans="10:12" x14ac:dyDescent="0.25">
      <c r="J880" s="159">
        <v>1.76157407407414E-3</v>
      </c>
      <c r="K880" s="1">
        <f t="shared" si="27"/>
        <v>111</v>
      </c>
      <c r="L880" s="160"/>
    </row>
    <row r="881" spans="10:12" x14ac:dyDescent="0.25">
      <c r="J881" s="159">
        <v>1.76041666666673E-3</v>
      </c>
      <c r="K881" s="1">
        <f t="shared" si="27"/>
        <v>111</v>
      </c>
      <c r="L881" s="160"/>
    </row>
    <row r="882" spans="10:12" x14ac:dyDescent="0.25">
      <c r="J882" s="159">
        <v>1.75925925925932E-3</v>
      </c>
      <c r="K882" s="1">
        <f t="shared" si="27"/>
        <v>111</v>
      </c>
      <c r="L882" s="160"/>
    </row>
    <row r="883" spans="10:12" x14ac:dyDescent="0.25">
      <c r="J883" s="159">
        <v>1.7581018518519199E-3</v>
      </c>
      <c r="K883" s="1">
        <f t="shared" si="27"/>
        <v>112</v>
      </c>
      <c r="L883" s="160"/>
    </row>
    <row r="884" spans="10:12" x14ac:dyDescent="0.25">
      <c r="J884" s="159">
        <v>1.7569444444445099E-3</v>
      </c>
      <c r="K884" s="1">
        <f t="shared" si="27"/>
        <v>112</v>
      </c>
      <c r="L884" s="160"/>
    </row>
    <row r="885" spans="10:12" x14ac:dyDescent="0.25">
      <c r="J885" s="159">
        <v>1.7557870370370999E-3</v>
      </c>
      <c r="K885" s="1">
        <f t="shared" si="27"/>
        <v>112</v>
      </c>
      <c r="L885" s="160"/>
    </row>
    <row r="886" spans="10:12" x14ac:dyDescent="0.25">
      <c r="J886" s="159">
        <v>1.7546296296296899E-3</v>
      </c>
      <c r="K886" s="1">
        <f t="shared" si="27"/>
        <v>112</v>
      </c>
      <c r="L886" s="160"/>
    </row>
    <row r="887" spans="10:12" x14ac:dyDescent="0.25">
      <c r="J887" s="159">
        <v>1.7534722222222899E-3</v>
      </c>
      <c r="K887" s="1">
        <f t="shared" si="27"/>
        <v>112</v>
      </c>
      <c r="L887" s="160"/>
    </row>
    <row r="888" spans="10:12" x14ac:dyDescent="0.25">
      <c r="J888" s="159">
        <v>1.7523148148148801E-3</v>
      </c>
      <c r="K888" s="1">
        <f t="shared" si="27"/>
        <v>112</v>
      </c>
      <c r="L888" s="160"/>
    </row>
    <row r="889" spans="10:12" x14ac:dyDescent="0.25">
      <c r="J889" s="159">
        <v>1.7511574074074701E-3</v>
      </c>
      <c r="K889" s="1">
        <f t="shared" si="27"/>
        <v>112</v>
      </c>
      <c r="L889" s="160"/>
    </row>
    <row r="890" spans="10:12" x14ac:dyDescent="0.25">
      <c r="J890" s="159">
        <v>1.7500000000000601E-3</v>
      </c>
      <c r="K890" s="1">
        <f t="shared" si="27"/>
        <v>112</v>
      </c>
      <c r="L890" s="160"/>
    </row>
    <row r="891" spans="10:12" x14ac:dyDescent="0.25">
      <c r="J891" s="159">
        <v>1.7488425925926601E-3</v>
      </c>
      <c r="K891" s="1">
        <f t="shared" si="27"/>
        <v>113</v>
      </c>
      <c r="L891" s="160"/>
    </row>
    <row r="892" spans="10:12" x14ac:dyDescent="0.25">
      <c r="J892" s="159">
        <v>1.7476851851852501E-3</v>
      </c>
      <c r="K892" s="1">
        <f t="shared" si="27"/>
        <v>113</v>
      </c>
      <c r="L892" s="160"/>
    </row>
    <row r="893" spans="10:12" x14ac:dyDescent="0.25">
      <c r="J893" s="159">
        <v>1.7465277777778401E-3</v>
      </c>
      <c r="K893" s="1">
        <f t="shared" si="27"/>
        <v>113</v>
      </c>
      <c r="L893" s="160"/>
    </row>
    <row r="894" spans="10:12" x14ac:dyDescent="0.25">
      <c r="J894" s="159">
        <v>1.7453703703704301E-3</v>
      </c>
      <c r="K894" s="1">
        <f t="shared" si="27"/>
        <v>113</v>
      </c>
      <c r="L894" s="160"/>
    </row>
    <row r="895" spans="10:12" x14ac:dyDescent="0.25">
      <c r="J895" s="159">
        <v>1.74421296296303E-3</v>
      </c>
      <c r="K895" s="1">
        <f t="shared" si="27"/>
        <v>113</v>
      </c>
      <c r="L895" s="160"/>
    </row>
    <row r="896" spans="10:12" x14ac:dyDescent="0.25">
      <c r="J896" s="159">
        <v>1.74305555555562E-3</v>
      </c>
      <c r="K896" s="1">
        <f t="shared" si="27"/>
        <v>113</v>
      </c>
      <c r="L896" s="160"/>
    </row>
    <row r="897" spans="10:12" x14ac:dyDescent="0.25">
      <c r="J897" s="159">
        <v>1.74189814814821E-3</v>
      </c>
      <c r="K897" s="1">
        <f t="shared" si="27"/>
        <v>113</v>
      </c>
      <c r="L897" s="160"/>
    </row>
    <row r="898" spans="10:12" x14ac:dyDescent="0.25">
      <c r="J898" s="159">
        <v>1.7407407407408E-3</v>
      </c>
      <c r="K898" s="1">
        <f t="shared" ref="K898:K961" si="28">VLOOKUP(J898,$H$2:$I$151,2,TRUE)</f>
        <v>113</v>
      </c>
      <c r="L898" s="160"/>
    </row>
    <row r="899" spans="10:12" x14ac:dyDescent="0.25">
      <c r="J899" s="159">
        <v>1.7395833333334E-3</v>
      </c>
      <c r="K899" s="1">
        <f t="shared" si="28"/>
        <v>114</v>
      </c>
      <c r="L899" s="160"/>
    </row>
    <row r="900" spans="10:12" x14ac:dyDescent="0.25">
      <c r="J900" s="159">
        <v>1.73842592592599E-3</v>
      </c>
      <c r="K900" s="1">
        <f t="shared" si="28"/>
        <v>114</v>
      </c>
      <c r="L900" s="160"/>
    </row>
    <row r="901" spans="10:12" x14ac:dyDescent="0.25">
      <c r="J901" s="159">
        <v>1.73726851851858E-3</v>
      </c>
      <c r="K901" s="1">
        <f t="shared" si="28"/>
        <v>114</v>
      </c>
      <c r="L901" s="160"/>
    </row>
    <row r="902" spans="10:12" x14ac:dyDescent="0.25">
      <c r="J902" s="159">
        <v>1.73611111111117E-3</v>
      </c>
      <c r="K902" s="1">
        <f t="shared" si="28"/>
        <v>114</v>
      </c>
      <c r="L902" s="160"/>
    </row>
    <row r="903" spans="10:12" x14ac:dyDescent="0.25">
      <c r="J903" s="159">
        <v>1.73495370370376E-3</v>
      </c>
      <c r="K903" s="1">
        <f t="shared" si="28"/>
        <v>114</v>
      </c>
      <c r="L903" s="160"/>
    </row>
    <row r="904" spans="10:12" x14ac:dyDescent="0.25">
      <c r="J904" s="159">
        <v>1.73379629629636E-3</v>
      </c>
      <c r="K904" s="1">
        <f t="shared" si="28"/>
        <v>114</v>
      </c>
      <c r="L904" s="160"/>
    </row>
    <row r="905" spans="10:12" x14ac:dyDescent="0.25">
      <c r="J905" s="159">
        <v>1.73263888888895E-3</v>
      </c>
      <c r="K905" s="1">
        <f t="shared" si="28"/>
        <v>114</v>
      </c>
      <c r="L905" s="160"/>
    </row>
    <row r="906" spans="10:12" x14ac:dyDescent="0.25">
      <c r="J906" s="159">
        <v>1.73148148148154E-3</v>
      </c>
      <c r="K906" s="1">
        <f t="shared" si="28"/>
        <v>114</v>
      </c>
      <c r="L906" s="160"/>
    </row>
    <row r="907" spans="10:12" x14ac:dyDescent="0.25">
      <c r="J907" s="159">
        <v>1.73032407407413E-3</v>
      </c>
      <c r="K907" s="1">
        <f t="shared" si="28"/>
        <v>115</v>
      </c>
      <c r="L907" s="160"/>
    </row>
    <row r="908" spans="10:12" x14ac:dyDescent="0.25">
      <c r="J908" s="159">
        <v>1.7291666666667299E-3</v>
      </c>
      <c r="K908" s="1">
        <f t="shared" si="28"/>
        <v>115</v>
      </c>
      <c r="L908" s="160"/>
    </row>
    <row r="909" spans="10:12" x14ac:dyDescent="0.25">
      <c r="J909" s="159">
        <v>1.7280092592593199E-3</v>
      </c>
      <c r="K909" s="1">
        <f t="shared" si="28"/>
        <v>115</v>
      </c>
      <c r="L909" s="160"/>
    </row>
    <row r="910" spans="10:12" x14ac:dyDescent="0.25">
      <c r="J910" s="159">
        <v>1.7268518518519099E-3</v>
      </c>
      <c r="K910" s="1">
        <f t="shared" si="28"/>
        <v>115</v>
      </c>
      <c r="L910" s="160"/>
    </row>
    <row r="911" spans="10:12" x14ac:dyDescent="0.25">
      <c r="J911" s="159">
        <v>1.7256944444444999E-3</v>
      </c>
      <c r="K911" s="1">
        <f t="shared" si="28"/>
        <v>115</v>
      </c>
      <c r="L911" s="160"/>
    </row>
    <row r="912" spans="10:12" x14ac:dyDescent="0.25">
      <c r="J912" s="159">
        <v>1.7245370370370999E-3</v>
      </c>
      <c r="K912" s="1">
        <f t="shared" si="28"/>
        <v>115</v>
      </c>
      <c r="L912" s="160"/>
    </row>
    <row r="913" spans="10:12" x14ac:dyDescent="0.25">
      <c r="J913" s="159">
        <v>1.7233796296296899E-3</v>
      </c>
      <c r="K913" s="1">
        <f t="shared" si="28"/>
        <v>115</v>
      </c>
      <c r="L913" s="160"/>
    </row>
    <row r="914" spans="10:12" x14ac:dyDescent="0.25">
      <c r="J914" s="159">
        <v>1.7222222222222801E-3</v>
      </c>
      <c r="K914" s="1">
        <f t="shared" si="28"/>
        <v>115</v>
      </c>
      <c r="L914" s="160"/>
    </row>
    <row r="915" spans="10:12" x14ac:dyDescent="0.25">
      <c r="J915" s="159">
        <v>1.7210648148148701E-3</v>
      </c>
      <c r="K915" s="1">
        <f t="shared" si="28"/>
        <v>116</v>
      </c>
      <c r="L915" s="160"/>
    </row>
    <row r="916" spans="10:12" x14ac:dyDescent="0.25">
      <c r="J916" s="159">
        <v>1.7199074074074601E-3</v>
      </c>
      <c r="K916" s="1">
        <f t="shared" si="28"/>
        <v>116</v>
      </c>
      <c r="L916" s="160"/>
    </row>
    <row r="917" spans="10:12" x14ac:dyDescent="0.25">
      <c r="J917" s="159">
        <v>1.7187500000000601E-3</v>
      </c>
      <c r="K917" s="1">
        <f t="shared" si="28"/>
        <v>116</v>
      </c>
      <c r="L917" s="160"/>
    </row>
    <row r="918" spans="10:12" x14ac:dyDescent="0.25">
      <c r="J918" s="159">
        <v>1.7175925925926501E-3</v>
      </c>
      <c r="K918" s="1">
        <f t="shared" si="28"/>
        <v>116</v>
      </c>
      <c r="L918" s="160"/>
    </row>
    <row r="919" spans="10:12" x14ac:dyDescent="0.25">
      <c r="J919" s="159">
        <v>1.7164351851852401E-3</v>
      </c>
      <c r="K919" s="1">
        <f t="shared" si="28"/>
        <v>116</v>
      </c>
      <c r="L919" s="160"/>
    </row>
    <row r="920" spans="10:12" x14ac:dyDescent="0.25">
      <c r="J920" s="159">
        <v>1.71527777777784E-3</v>
      </c>
      <c r="K920" s="1">
        <f t="shared" si="28"/>
        <v>116</v>
      </c>
      <c r="L920" s="160"/>
    </row>
    <row r="921" spans="10:12" x14ac:dyDescent="0.25">
      <c r="J921" s="159">
        <v>1.71412037037043E-3</v>
      </c>
      <c r="K921" s="1">
        <f t="shared" si="28"/>
        <v>116</v>
      </c>
      <c r="L921" s="160"/>
    </row>
    <row r="922" spans="10:12" x14ac:dyDescent="0.25">
      <c r="J922" s="159">
        <v>1.71296296296302E-3</v>
      </c>
      <c r="K922" s="1">
        <f t="shared" si="28"/>
        <v>116</v>
      </c>
      <c r="L922" s="160"/>
    </row>
    <row r="923" spans="10:12" x14ac:dyDescent="0.25">
      <c r="J923" s="159">
        <v>1.71180555555561E-3</v>
      </c>
      <c r="K923" s="1">
        <f t="shared" si="28"/>
        <v>117</v>
      </c>
      <c r="L923" s="160"/>
    </row>
    <row r="924" spans="10:12" x14ac:dyDescent="0.25">
      <c r="J924" s="159">
        <v>1.7106481481482E-3</v>
      </c>
      <c r="K924" s="1">
        <f t="shared" si="28"/>
        <v>117</v>
      </c>
      <c r="L924" s="160"/>
    </row>
    <row r="925" spans="10:12" x14ac:dyDescent="0.25">
      <c r="J925" s="159">
        <v>1.7094907407408E-3</v>
      </c>
      <c r="K925" s="1">
        <f t="shared" si="28"/>
        <v>117</v>
      </c>
      <c r="L925" s="160"/>
    </row>
    <row r="926" spans="10:12" x14ac:dyDescent="0.25">
      <c r="J926" s="159">
        <v>1.70833333333339E-3</v>
      </c>
      <c r="K926" s="1">
        <f t="shared" si="28"/>
        <v>117</v>
      </c>
      <c r="L926" s="160"/>
    </row>
    <row r="927" spans="10:12" x14ac:dyDescent="0.25">
      <c r="J927" s="159">
        <v>1.70717592592598E-3</v>
      </c>
      <c r="K927" s="1">
        <f t="shared" si="28"/>
        <v>117</v>
      </c>
      <c r="L927" s="160"/>
    </row>
    <row r="928" spans="10:12" x14ac:dyDescent="0.25">
      <c r="J928" s="159">
        <v>1.70601851851857E-3</v>
      </c>
      <c r="K928" s="1">
        <f t="shared" si="28"/>
        <v>117</v>
      </c>
      <c r="L928" s="160"/>
    </row>
    <row r="929" spans="10:12" x14ac:dyDescent="0.25">
      <c r="J929" s="159">
        <v>1.70486111111117E-3</v>
      </c>
      <c r="K929" s="1">
        <f t="shared" si="28"/>
        <v>117</v>
      </c>
      <c r="L929" s="160"/>
    </row>
    <row r="930" spans="10:12" x14ac:dyDescent="0.25">
      <c r="J930" s="159">
        <v>1.70370370370376E-3</v>
      </c>
      <c r="K930" s="1">
        <f t="shared" si="28"/>
        <v>117</v>
      </c>
      <c r="L930" s="160"/>
    </row>
    <row r="931" spans="10:12" x14ac:dyDescent="0.25">
      <c r="J931" s="159">
        <v>1.70254629629635E-3</v>
      </c>
      <c r="K931" s="1">
        <f t="shared" si="28"/>
        <v>118</v>
      </c>
      <c r="L931" s="160"/>
    </row>
    <row r="932" spans="10:12" x14ac:dyDescent="0.25">
      <c r="J932" s="159">
        <v>1.70138888888894E-3</v>
      </c>
      <c r="K932" s="1">
        <f t="shared" si="28"/>
        <v>118</v>
      </c>
      <c r="L932" s="160"/>
    </row>
    <row r="933" spans="10:12" x14ac:dyDescent="0.25">
      <c r="J933" s="159">
        <v>1.7002314814815399E-3</v>
      </c>
      <c r="K933" s="1">
        <f t="shared" si="28"/>
        <v>118</v>
      </c>
      <c r="L933" s="160"/>
    </row>
    <row r="934" spans="10:12" x14ac:dyDescent="0.25">
      <c r="J934" s="159">
        <v>1.6990740740741299E-3</v>
      </c>
      <c r="K934" s="1">
        <f t="shared" si="28"/>
        <v>118</v>
      </c>
      <c r="L934" s="160"/>
    </row>
    <row r="935" spans="10:12" x14ac:dyDescent="0.25">
      <c r="J935" s="159">
        <v>1.6979166666667199E-3</v>
      </c>
      <c r="K935" s="1">
        <f t="shared" si="28"/>
        <v>118</v>
      </c>
      <c r="L935" s="160"/>
    </row>
    <row r="936" spans="10:12" x14ac:dyDescent="0.25">
      <c r="J936" s="159">
        <v>1.6967592592593099E-3</v>
      </c>
      <c r="K936" s="1">
        <f t="shared" si="28"/>
        <v>118</v>
      </c>
      <c r="L936" s="160"/>
    </row>
    <row r="937" spans="10:12" x14ac:dyDescent="0.25">
      <c r="J937" s="159">
        <v>1.6956018518518999E-3</v>
      </c>
      <c r="K937" s="1">
        <f t="shared" si="28"/>
        <v>118</v>
      </c>
      <c r="L937" s="160"/>
    </row>
    <row r="938" spans="10:12" x14ac:dyDescent="0.25">
      <c r="J938" s="159">
        <v>1.6944444444444999E-3</v>
      </c>
      <c r="K938" s="1">
        <f t="shared" si="28"/>
        <v>118</v>
      </c>
      <c r="L938" s="160"/>
    </row>
    <row r="939" spans="10:12" x14ac:dyDescent="0.25">
      <c r="J939" s="159">
        <v>1.6932870370370899E-3</v>
      </c>
      <c r="K939" s="1">
        <f t="shared" si="28"/>
        <v>119</v>
      </c>
      <c r="L939" s="160"/>
    </row>
    <row r="940" spans="10:12" x14ac:dyDescent="0.25">
      <c r="J940" s="159">
        <v>1.6921296296296801E-3</v>
      </c>
      <c r="K940" s="1">
        <f t="shared" si="28"/>
        <v>119</v>
      </c>
      <c r="L940" s="160"/>
    </row>
    <row r="941" spans="10:12" x14ac:dyDescent="0.25">
      <c r="J941" s="159">
        <v>1.6909722222222701E-3</v>
      </c>
      <c r="K941" s="1">
        <f t="shared" si="28"/>
        <v>119</v>
      </c>
      <c r="L941" s="160"/>
    </row>
    <row r="942" spans="10:12" x14ac:dyDescent="0.25">
      <c r="J942" s="159">
        <v>1.6898148148148701E-3</v>
      </c>
      <c r="K942" s="1">
        <f t="shared" si="28"/>
        <v>119</v>
      </c>
      <c r="L942" s="160"/>
    </row>
    <row r="943" spans="10:12" x14ac:dyDescent="0.25">
      <c r="J943" s="159">
        <v>1.6886574074074601E-3</v>
      </c>
      <c r="K943" s="1">
        <f t="shared" si="28"/>
        <v>119</v>
      </c>
      <c r="L943" s="160"/>
    </row>
    <row r="944" spans="10:12" x14ac:dyDescent="0.25">
      <c r="J944" s="159">
        <v>1.6875000000000501E-3</v>
      </c>
      <c r="K944" s="1">
        <f t="shared" si="28"/>
        <v>119</v>
      </c>
      <c r="L944" s="160"/>
    </row>
    <row r="945" spans="10:12" x14ac:dyDescent="0.25">
      <c r="J945" s="159">
        <v>1.6863425925926401E-3</v>
      </c>
      <c r="K945" s="1">
        <f t="shared" si="28"/>
        <v>119</v>
      </c>
      <c r="L945" s="160"/>
    </row>
    <row r="946" spans="10:12" x14ac:dyDescent="0.25">
      <c r="J946" s="159">
        <v>1.68518518518524E-3</v>
      </c>
      <c r="K946" s="1">
        <f t="shared" si="28"/>
        <v>119</v>
      </c>
      <c r="L946" s="160"/>
    </row>
    <row r="947" spans="10:12" x14ac:dyDescent="0.25">
      <c r="J947" s="159">
        <v>1.68402777777783E-3</v>
      </c>
      <c r="K947" s="1">
        <f t="shared" si="28"/>
        <v>120</v>
      </c>
      <c r="L947" s="160"/>
    </row>
    <row r="948" spans="10:12" x14ac:dyDescent="0.25">
      <c r="J948" s="159">
        <v>1.68287037037042E-3</v>
      </c>
      <c r="K948" s="1">
        <f t="shared" si="28"/>
        <v>120</v>
      </c>
      <c r="L948" s="160"/>
    </row>
    <row r="949" spans="10:12" x14ac:dyDescent="0.25">
      <c r="J949" s="159">
        <v>1.68171296296301E-3</v>
      </c>
      <c r="K949" s="1">
        <f t="shared" si="28"/>
        <v>120</v>
      </c>
      <c r="L949" s="160"/>
    </row>
    <row r="950" spans="10:12" x14ac:dyDescent="0.25">
      <c r="J950" s="159">
        <v>1.68055555555561E-3</v>
      </c>
      <c r="K950" s="1">
        <f t="shared" si="28"/>
        <v>120</v>
      </c>
      <c r="L950" s="160"/>
    </row>
    <row r="951" spans="10:12" x14ac:dyDescent="0.25">
      <c r="J951" s="159">
        <v>1.6793981481482E-3</v>
      </c>
      <c r="K951" s="1">
        <f t="shared" si="28"/>
        <v>120</v>
      </c>
      <c r="L951" s="160"/>
    </row>
    <row r="952" spans="10:12" x14ac:dyDescent="0.25">
      <c r="J952" s="159">
        <v>1.67824074074079E-3</v>
      </c>
      <c r="K952" s="1">
        <f t="shared" si="28"/>
        <v>120</v>
      </c>
      <c r="L952" s="160"/>
    </row>
    <row r="953" spans="10:12" x14ac:dyDescent="0.25">
      <c r="J953" s="159">
        <v>1.67708333333338E-3</v>
      </c>
      <c r="K953" s="1">
        <f t="shared" si="28"/>
        <v>120</v>
      </c>
      <c r="L953" s="160"/>
    </row>
    <row r="954" spans="10:12" x14ac:dyDescent="0.25">
      <c r="J954" s="159">
        <v>1.67592592592598E-3</v>
      </c>
      <c r="K954" s="1">
        <f t="shared" si="28"/>
        <v>120</v>
      </c>
      <c r="L954" s="160"/>
    </row>
    <row r="955" spans="10:12" x14ac:dyDescent="0.25">
      <c r="J955" s="159">
        <v>1.67476851851857E-3</v>
      </c>
      <c r="K955" s="1">
        <f t="shared" si="28"/>
        <v>121</v>
      </c>
      <c r="L955" s="160"/>
    </row>
    <row r="956" spans="10:12" x14ac:dyDescent="0.25">
      <c r="J956" s="159">
        <v>1.67361111111116E-3</v>
      </c>
      <c r="K956" s="1">
        <f t="shared" si="28"/>
        <v>121</v>
      </c>
      <c r="L956" s="160"/>
    </row>
    <row r="957" spans="10:12" x14ac:dyDescent="0.25">
      <c r="J957" s="159">
        <v>1.67245370370375E-3</v>
      </c>
      <c r="K957" s="1">
        <f t="shared" si="28"/>
        <v>121</v>
      </c>
      <c r="L957" s="160"/>
    </row>
    <row r="958" spans="10:12" x14ac:dyDescent="0.25">
      <c r="J958" s="159">
        <v>1.67129629629634E-3</v>
      </c>
      <c r="K958" s="1">
        <f t="shared" si="28"/>
        <v>121</v>
      </c>
      <c r="L958" s="160"/>
    </row>
    <row r="959" spans="10:12" x14ac:dyDescent="0.25">
      <c r="J959" s="159">
        <v>1.6701388888889399E-3</v>
      </c>
      <c r="K959" s="1">
        <f t="shared" si="28"/>
        <v>121</v>
      </c>
      <c r="L959" s="160"/>
    </row>
    <row r="960" spans="10:12" x14ac:dyDescent="0.25">
      <c r="J960" s="159">
        <v>1.6689814814815299E-3</v>
      </c>
      <c r="K960" s="1">
        <f t="shared" si="28"/>
        <v>121</v>
      </c>
      <c r="L960" s="160"/>
    </row>
    <row r="961" spans="10:12" x14ac:dyDescent="0.25">
      <c r="J961" s="159">
        <v>1.6678240740741199E-3</v>
      </c>
      <c r="K961" s="1">
        <f t="shared" si="28"/>
        <v>121</v>
      </c>
      <c r="L961" s="160"/>
    </row>
    <row r="962" spans="10:12" x14ac:dyDescent="0.25">
      <c r="J962" s="159">
        <v>1.6666666666667099E-3</v>
      </c>
      <c r="K962" s="1">
        <f t="shared" ref="K962:K1025" si="29">VLOOKUP(J962,$H$2:$I$151,2,TRUE)</f>
        <v>121</v>
      </c>
      <c r="L962" s="160"/>
    </row>
    <row r="963" spans="10:12" x14ac:dyDescent="0.25">
      <c r="J963" s="159">
        <v>1.6655092592593099E-3</v>
      </c>
      <c r="K963" s="1">
        <f t="shared" si="29"/>
        <v>122</v>
      </c>
      <c r="L963" s="160"/>
    </row>
    <row r="964" spans="10:12" x14ac:dyDescent="0.25">
      <c r="J964" s="159">
        <v>1.6643518518518999E-3</v>
      </c>
      <c r="K964" s="1">
        <f t="shared" si="29"/>
        <v>122</v>
      </c>
      <c r="L964" s="160"/>
    </row>
    <row r="965" spans="10:12" x14ac:dyDescent="0.25">
      <c r="J965" s="159">
        <v>1.6631944444444899E-3</v>
      </c>
      <c r="K965" s="1">
        <f t="shared" si="29"/>
        <v>122</v>
      </c>
      <c r="L965" s="160"/>
    </row>
    <row r="966" spans="10:12" x14ac:dyDescent="0.25">
      <c r="J966" s="159">
        <v>1.6620370370370801E-3</v>
      </c>
      <c r="K966" s="1">
        <f t="shared" si="29"/>
        <v>122</v>
      </c>
      <c r="L966" s="160"/>
    </row>
    <row r="967" spans="10:12" x14ac:dyDescent="0.25">
      <c r="J967" s="159">
        <v>1.6608796296296801E-3</v>
      </c>
      <c r="K967" s="1">
        <f t="shared" si="29"/>
        <v>122</v>
      </c>
      <c r="L967" s="160"/>
    </row>
    <row r="968" spans="10:12" x14ac:dyDescent="0.25">
      <c r="J968" s="159">
        <v>1.6597222222222701E-3</v>
      </c>
      <c r="K968" s="1">
        <f t="shared" si="29"/>
        <v>122</v>
      </c>
      <c r="L968" s="160"/>
    </row>
    <row r="969" spans="10:12" x14ac:dyDescent="0.25">
      <c r="J969" s="159">
        <v>1.6585648148148601E-3</v>
      </c>
      <c r="K969" s="1">
        <f t="shared" si="29"/>
        <v>122</v>
      </c>
      <c r="L969" s="160"/>
    </row>
    <row r="970" spans="10:12" x14ac:dyDescent="0.25">
      <c r="J970" s="159">
        <v>1.6574074074074501E-3</v>
      </c>
      <c r="K970" s="1">
        <f t="shared" si="29"/>
        <v>122</v>
      </c>
      <c r="L970" s="160"/>
    </row>
    <row r="971" spans="10:12" x14ac:dyDescent="0.25">
      <c r="J971" s="159">
        <v>1.65625000000005E-3</v>
      </c>
      <c r="K971" s="1">
        <f t="shared" si="29"/>
        <v>123</v>
      </c>
      <c r="L971" s="160"/>
    </row>
    <row r="972" spans="10:12" x14ac:dyDescent="0.25">
      <c r="J972" s="159">
        <v>1.65509259259264E-3</v>
      </c>
      <c r="K972" s="1">
        <f t="shared" si="29"/>
        <v>123</v>
      </c>
      <c r="L972" s="160"/>
    </row>
    <row r="973" spans="10:12" x14ac:dyDescent="0.25">
      <c r="J973" s="159">
        <v>1.65393518518523E-3</v>
      </c>
      <c r="K973" s="1">
        <f t="shared" si="29"/>
        <v>123</v>
      </c>
      <c r="L973" s="160"/>
    </row>
    <row r="974" spans="10:12" x14ac:dyDescent="0.25">
      <c r="J974" s="159">
        <v>1.65277777777782E-3</v>
      </c>
      <c r="K974" s="1">
        <f t="shared" si="29"/>
        <v>123</v>
      </c>
      <c r="L974" s="160"/>
    </row>
    <row r="975" spans="10:12" x14ac:dyDescent="0.25">
      <c r="J975" s="159">
        <v>1.65162037037042E-3</v>
      </c>
      <c r="K975" s="1">
        <f t="shared" si="29"/>
        <v>123</v>
      </c>
      <c r="L975" s="160"/>
    </row>
    <row r="976" spans="10:12" x14ac:dyDescent="0.25">
      <c r="J976" s="159">
        <v>1.65046296296301E-3</v>
      </c>
      <c r="K976" s="1">
        <f t="shared" si="29"/>
        <v>123</v>
      </c>
      <c r="L976" s="160"/>
    </row>
    <row r="977" spans="10:12" x14ac:dyDescent="0.25">
      <c r="J977" s="159">
        <v>1.6493055555556E-3</v>
      </c>
      <c r="K977" s="1">
        <f t="shared" si="29"/>
        <v>123</v>
      </c>
      <c r="L977" s="160"/>
    </row>
    <row r="978" spans="10:12" x14ac:dyDescent="0.25">
      <c r="J978" s="159">
        <v>1.64814814814819E-3</v>
      </c>
      <c r="K978" s="1">
        <f t="shared" si="29"/>
        <v>123</v>
      </c>
      <c r="L978" s="160"/>
    </row>
    <row r="979" spans="10:12" x14ac:dyDescent="0.25">
      <c r="J979" s="159">
        <v>1.64699074074078E-3</v>
      </c>
      <c r="K979" s="1">
        <f t="shared" si="29"/>
        <v>124</v>
      </c>
      <c r="L979" s="160"/>
    </row>
    <row r="980" spans="10:12" x14ac:dyDescent="0.25">
      <c r="J980" s="159">
        <v>1.64583333333338E-3</v>
      </c>
      <c r="K980" s="1">
        <f t="shared" si="29"/>
        <v>124</v>
      </c>
      <c r="L980" s="160"/>
    </row>
    <row r="981" spans="10:12" x14ac:dyDescent="0.25">
      <c r="J981" s="159">
        <v>1.64467592592597E-3</v>
      </c>
      <c r="K981" s="1">
        <f t="shared" si="29"/>
        <v>124</v>
      </c>
      <c r="L981" s="160"/>
    </row>
    <row r="982" spans="10:12" x14ac:dyDescent="0.25">
      <c r="J982" s="159">
        <v>1.64351851851856E-3</v>
      </c>
      <c r="K982" s="1">
        <f t="shared" si="29"/>
        <v>124</v>
      </c>
      <c r="L982" s="160"/>
    </row>
    <row r="983" spans="10:12" x14ac:dyDescent="0.25">
      <c r="J983" s="159">
        <v>1.64236111111115E-3</v>
      </c>
      <c r="K983" s="1">
        <f t="shared" si="29"/>
        <v>124</v>
      </c>
      <c r="L983" s="160"/>
    </row>
    <row r="984" spans="10:12" x14ac:dyDescent="0.25">
      <c r="J984" s="159">
        <v>1.6412037037037499E-3</v>
      </c>
      <c r="K984" s="1">
        <f t="shared" si="29"/>
        <v>124</v>
      </c>
      <c r="L984" s="160"/>
    </row>
    <row r="985" spans="10:12" x14ac:dyDescent="0.25">
      <c r="J985" s="159">
        <v>1.6400462962963399E-3</v>
      </c>
      <c r="K985" s="1">
        <f t="shared" si="29"/>
        <v>124</v>
      </c>
      <c r="L985" s="160"/>
    </row>
    <row r="986" spans="10:12" x14ac:dyDescent="0.25">
      <c r="J986" s="159">
        <v>1.6388888888889299E-3</v>
      </c>
      <c r="K986" s="1">
        <f t="shared" si="29"/>
        <v>124</v>
      </c>
      <c r="L986" s="160"/>
    </row>
    <row r="987" spans="10:12" x14ac:dyDescent="0.25">
      <c r="J987" s="159">
        <v>1.6377314814815199E-3</v>
      </c>
      <c r="K987" s="1">
        <f t="shared" si="29"/>
        <v>125</v>
      </c>
      <c r="L987" s="160"/>
    </row>
    <row r="988" spans="10:12" x14ac:dyDescent="0.25">
      <c r="J988" s="159">
        <v>1.6365740740741199E-3</v>
      </c>
      <c r="K988" s="1">
        <f t="shared" si="29"/>
        <v>125</v>
      </c>
      <c r="L988" s="160"/>
    </row>
    <row r="989" spans="10:12" x14ac:dyDescent="0.25">
      <c r="J989" s="159">
        <v>1.6354166666667099E-3</v>
      </c>
      <c r="K989" s="1">
        <f t="shared" si="29"/>
        <v>125</v>
      </c>
      <c r="L989" s="160"/>
    </row>
    <row r="990" spans="10:12" x14ac:dyDescent="0.25">
      <c r="J990" s="159">
        <v>1.6342592592592999E-3</v>
      </c>
      <c r="K990" s="1">
        <f t="shared" si="29"/>
        <v>125</v>
      </c>
      <c r="L990" s="160"/>
    </row>
    <row r="991" spans="10:12" x14ac:dyDescent="0.25">
      <c r="J991" s="159">
        <v>1.6331018518518899E-3</v>
      </c>
      <c r="K991" s="1">
        <f t="shared" si="29"/>
        <v>125</v>
      </c>
      <c r="L991" s="160"/>
    </row>
    <row r="992" spans="10:12" x14ac:dyDescent="0.25">
      <c r="J992" s="159">
        <v>1.6319444444444901E-3</v>
      </c>
      <c r="K992" s="1">
        <f t="shared" si="29"/>
        <v>125</v>
      </c>
      <c r="L992" s="160"/>
    </row>
    <row r="993" spans="10:12" x14ac:dyDescent="0.25">
      <c r="J993" s="159">
        <v>1.6307870370370801E-3</v>
      </c>
      <c r="K993" s="1">
        <f t="shared" si="29"/>
        <v>125</v>
      </c>
      <c r="L993" s="160"/>
    </row>
    <row r="994" spans="10:12" x14ac:dyDescent="0.25">
      <c r="J994" s="159">
        <v>1.6296296296296701E-3</v>
      </c>
      <c r="K994" s="1">
        <f t="shared" si="29"/>
        <v>125</v>
      </c>
      <c r="L994" s="160"/>
    </row>
    <row r="995" spans="10:12" x14ac:dyDescent="0.25">
      <c r="J995" s="159">
        <v>1.6284722222222601E-3</v>
      </c>
      <c r="K995" s="1">
        <f t="shared" si="29"/>
        <v>126</v>
      </c>
      <c r="L995" s="160"/>
    </row>
    <row r="996" spans="10:12" x14ac:dyDescent="0.25">
      <c r="J996" s="159">
        <v>1.62731481481486E-3</v>
      </c>
      <c r="K996" s="1">
        <f t="shared" si="29"/>
        <v>126</v>
      </c>
      <c r="L996" s="160"/>
    </row>
    <row r="997" spans="10:12" x14ac:dyDescent="0.25">
      <c r="J997" s="159">
        <v>1.62615740740745E-3</v>
      </c>
      <c r="K997" s="1">
        <f t="shared" si="29"/>
        <v>126</v>
      </c>
      <c r="L997" s="160"/>
    </row>
    <row r="998" spans="10:12" x14ac:dyDescent="0.25">
      <c r="J998" s="159">
        <v>1.62500000000004E-3</v>
      </c>
      <c r="K998" s="1">
        <f t="shared" si="29"/>
        <v>126</v>
      </c>
      <c r="L998" s="160"/>
    </row>
    <row r="999" spans="10:12" x14ac:dyDescent="0.25">
      <c r="J999" s="159">
        <v>1.62384259259263E-3</v>
      </c>
      <c r="K999" s="1">
        <f t="shared" si="29"/>
        <v>126</v>
      </c>
      <c r="L999" s="160"/>
    </row>
    <row r="1000" spans="10:12" x14ac:dyDescent="0.25">
      <c r="J1000" s="159">
        <v>1.62268518518523E-3</v>
      </c>
      <c r="K1000" s="1">
        <f t="shared" si="29"/>
        <v>126</v>
      </c>
      <c r="L1000" s="160"/>
    </row>
    <row r="1001" spans="10:12" x14ac:dyDescent="0.25">
      <c r="J1001" s="159">
        <v>1.62152777777782E-3</v>
      </c>
      <c r="K1001" s="1">
        <f t="shared" si="29"/>
        <v>126</v>
      </c>
      <c r="L1001" s="160"/>
    </row>
    <row r="1002" spans="10:12" x14ac:dyDescent="0.25">
      <c r="J1002" s="159">
        <v>1.62037037037041E-3</v>
      </c>
      <c r="K1002" s="1">
        <f t="shared" si="29"/>
        <v>126</v>
      </c>
      <c r="L1002" s="160"/>
    </row>
    <row r="1003" spans="10:12" x14ac:dyDescent="0.25">
      <c r="J1003" s="159">
        <v>1.619212962963E-3</v>
      </c>
      <c r="K1003" s="1">
        <f t="shared" si="29"/>
        <v>127</v>
      </c>
      <c r="L1003" s="160"/>
    </row>
    <row r="1004" spans="10:12" x14ac:dyDescent="0.25">
      <c r="J1004" s="159">
        <v>1.61805555555559E-3</v>
      </c>
      <c r="K1004" s="1">
        <f t="shared" si="29"/>
        <v>127</v>
      </c>
      <c r="L1004" s="160"/>
    </row>
    <row r="1005" spans="10:12" x14ac:dyDescent="0.25">
      <c r="J1005" s="159">
        <v>1.61689814814819E-3</v>
      </c>
      <c r="K1005" s="1">
        <f t="shared" si="29"/>
        <v>127</v>
      </c>
      <c r="L1005" s="160"/>
    </row>
    <row r="1006" spans="10:12" x14ac:dyDescent="0.25">
      <c r="J1006" s="159">
        <v>1.61574074074078E-3</v>
      </c>
      <c r="K1006" s="1">
        <f t="shared" si="29"/>
        <v>127</v>
      </c>
      <c r="L1006" s="160"/>
    </row>
    <row r="1007" spans="10:12" x14ac:dyDescent="0.25">
      <c r="J1007" s="159">
        <v>1.61458333333337E-3</v>
      </c>
      <c r="K1007" s="1">
        <f t="shared" si="29"/>
        <v>127</v>
      </c>
      <c r="L1007" s="160"/>
    </row>
    <row r="1008" spans="10:12" x14ac:dyDescent="0.25">
      <c r="J1008" s="159">
        <v>1.61342592592596E-3</v>
      </c>
      <c r="K1008" s="1">
        <f t="shared" si="29"/>
        <v>127</v>
      </c>
      <c r="L1008" s="160"/>
    </row>
    <row r="1009" spans="10:12" x14ac:dyDescent="0.25">
      <c r="J1009" s="159">
        <v>1.6122685185185599E-3</v>
      </c>
      <c r="K1009" s="1">
        <f t="shared" si="29"/>
        <v>127</v>
      </c>
      <c r="L1009" s="160"/>
    </row>
    <row r="1010" spans="10:12" x14ac:dyDescent="0.25">
      <c r="J1010" s="159">
        <v>1.6111111111111499E-3</v>
      </c>
      <c r="K1010" s="1">
        <f t="shared" si="29"/>
        <v>127</v>
      </c>
      <c r="L1010" s="160"/>
    </row>
    <row r="1011" spans="10:12" x14ac:dyDescent="0.25">
      <c r="J1011" s="159">
        <v>1.6099537037037399E-3</v>
      </c>
      <c r="K1011" s="1">
        <f t="shared" si="29"/>
        <v>128</v>
      </c>
      <c r="L1011" s="160"/>
    </row>
    <row r="1012" spans="10:12" x14ac:dyDescent="0.25">
      <c r="J1012" s="159">
        <v>1.6087962962963299E-3</v>
      </c>
      <c r="K1012" s="1">
        <f t="shared" si="29"/>
        <v>128</v>
      </c>
      <c r="L1012" s="160"/>
    </row>
    <row r="1013" spans="10:12" x14ac:dyDescent="0.25">
      <c r="J1013" s="159">
        <v>1.6076388888889299E-3</v>
      </c>
      <c r="K1013" s="1">
        <f t="shared" si="29"/>
        <v>128</v>
      </c>
      <c r="L1013" s="160"/>
    </row>
    <row r="1014" spans="10:12" x14ac:dyDescent="0.25">
      <c r="J1014" s="159">
        <v>1.6064814814815199E-3</v>
      </c>
      <c r="K1014" s="1">
        <f t="shared" si="29"/>
        <v>128</v>
      </c>
      <c r="L1014" s="160"/>
    </row>
    <row r="1015" spans="10:12" x14ac:dyDescent="0.25">
      <c r="J1015" s="159">
        <v>1.6053240740741099E-3</v>
      </c>
      <c r="K1015" s="1">
        <f t="shared" si="29"/>
        <v>128</v>
      </c>
      <c r="L1015" s="160"/>
    </row>
    <row r="1016" spans="10:12" x14ac:dyDescent="0.25">
      <c r="J1016" s="159">
        <v>1.6041666666666999E-3</v>
      </c>
      <c r="K1016" s="1">
        <f t="shared" si="29"/>
        <v>128</v>
      </c>
      <c r="L1016" s="160"/>
    </row>
    <row r="1017" spans="10:12" x14ac:dyDescent="0.25">
      <c r="J1017" s="159">
        <v>1.6030092592593001E-3</v>
      </c>
      <c r="K1017" s="1">
        <f t="shared" si="29"/>
        <v>128</v>
      </c>
      <c r="L1017" s="160"/>
    </row>
    <row r="1018" spans="10:12" x14ac:dyDescent="0.25">
      <c r="J1018" s="159">
        <v>1.6018518518518901E-3</v>
      </c>
      <c r="K1018" s="1">
        <f t="shared" si="29"/>
        <v>128</v>
      </c>
      <c r="L1018" s="160"/>
    </row>
    <row r="1019" spans="10:12" x14ac:dyDescent="0.25">
      <c r="J1019" s="159">
        <v>1.6006944444444801E-3</v>
      </c>
      <c r="K1019" s="1">
        <f t="shared" si="29"/>
        <v>129</v>
      </c>
      <c r="L1019" s="160"/>
    </row>
    <row r="1020" spans="10:12" x14ac:dyDescent="0.25">
      <c r="J1020" s="159">
        <v>1.5995370370370701E-3</v>
      </c>
      <c r="K1020" s="1">
        <f t="shared" si="29"/>
        <v>129</v>
      </c>
      <c r="L1020" s="160"/>
    </row>
    <row r="1021" spans="10:12" x14ac:dyDescent="0.25">
      <c r="J1021" s="159">
        <v>1.59837962962967E-3</v>
      </c>
      <c r="K1021" s="1">
        <f t="shared" si="29"/>
        <v>129</v>
      </c>
      <c r="L1021" s="160"/>
    </row>
    <row r="1022" spans="10:12" x14ac:dyDescent="0.25">
      <c r="J1022" s="159">
        <v>1.59722222222226E-3</v>
      </c>
      <c r="K1022" s="1">
        <f t="shared" si="29"/>
        <v>129</v>
      </c>
      <c r="L1022" s="160"/>
    </row>
    <row r="1023" spans="10:12" x14ac:dyDescent="0.25">
      <c r="J1023" s="159">
        <v>1.59606481481485E-3</v>
      </c>
      <c r="K1023" s="1">
        <f t="shared" si="29"/>
        <v>129</v>
      </c>
      <c r="L1023" s="160"/>
    </row>
    <row r="1024" spans="10:12" x14ac:dyDescent="0.25">
      <c r="J1024" s="159">
        <v>1.59490740740744E-3</v>
      </c>
      <c r="K1024" s="1">
        <f t="shared" si="29"/>
        <v>129</v>
      </c>
      <c r="L1024" s="160"/>
    </row>
    <row r="1025" spans="10:12" x14ac:dyDescent="0.25">
      <c r="J1025" s="159">
        <v>1.59375000000004E-3</v>
      </c>
      <c r="K1025" s="1">
        <f t="shared" si="29"/>
        <v>129</v>
      </c>
      <c r="L1025" s="160"/>
    </row>
    <row r="1026" spans="10:12" x14ac:dyDescent="0.25">
      <c r="J1026" s="159">
        <v>1.59259259259263E-3</v>
      </c>
      <c r="K1026" s="1">
        <f t="shared" ref="K1026:K1089" si="30">VLOOKUP(J1026,$H$2:$I$151,2,TRUE)</f>
        <v>129</v>
      </c>
      <c r="L1026" s="160"/>
    </row>
    <row r="1027" spans="10:12" x14ac:dyDescent="0.25">
      <c r="J1027" s="159">
        <v>1.59143518518522E-3</v>
      </c>
      <c r="K1027" s="1">
        <f t="shared" si="30"/>
        <v>130</v>
      </c>
      <c r="L1027" s="160"/>
    </row>
    <row r="1028" spans="10:12" x14ac:dyDescent="0.25">
      <c r="J1028" s="159">
        <v>1.59027777777781E-3</v>
      </c>
      <c r="K1028" s="1">
        <f t="shared" si="30"/>
        <v>130</v>
      </c>
      <c r="L1028" s="160"/>
    </row>
    <row r="1029" spans="10:12" x14ac:dyDescent="0.25">
      <c r="J1029" s="159">
        <v>1.5891203703704E-3</v>
      </c>
      <c r="K1029" s="1">
        <f t="shared" si="30"/>
        <v>130</v>
      </c>
      <c r="L1029" s="160"/>
    </row>
    <row r="1030" spans="10:12" x14ac:dyDescent="0.25">
      <c r="J1030" s="159">
        <v>1.587962962963E-3</v>
      </c>
      <c r="K1030" s="1">
        <f t="shared" si="30"/>
        <v>130</v>
      </c>
      <c r="L1030" s="160"/>
    </row>
    <row r="1031" spans="10:12" x14ac:dyDescent="0.25">
      <c r="J1031" s="159">
        <v>1.58680555555559E-3</v>
      </c>
      <c r="K1031" s="1">
        <f t="shared" si="30"/>
        <v>130</v>
      </c>
      <c r="L1031" s="160"/>
    </row>
    <row r="1032" spans="10:12" x14ac:dyDescent="0.25">
      <c r="J1032" s="159">
        <v>1.58564814814818E-3</v>
      </c>
      <c r="K1032" s="1">
        <f t="shared" si="30"/>
        <v>130</v>
      </c>
      <c r="L1032" s="160"/>
    </row>
    <row r="1033" spans="10:12" x14ac:dyDescent="0.25">
      <c r="J1033" s="159">
        <v>1.58449074074077E-3</v>
      </c>
      <c r="K1033" s="1">
        <f t="shared" si="30"/>
        <v>130</v>
      </c>
      <c r="L1033" s="160"/>
    </row>
    <row r="1034" spans="10:12" x14ac:dyDescent="0.25">
      <c r="J1034" s="159">
        <v>1.5833333333333699E-3</v>
      </c>
      <c r="K1034" s="1">
        <f t="shared" si="30"/>
        <v>130</v>
      </c>
      <c r="L1034" s="160"/>
    </row>
    <row r="1035" spans="10:12" x14ac:dyDescent="0.25">
      <c r="J1035" s="159">
        <v>1.5821759259259599E-3</v>
      </c>
      <c r="K1035" s="1">
        <f t="shared" si="30"/>
        <v>131</v>
      </c>
      <c r="L1035" s="160"/>
    </row>
    <row r="1036" spans="10:12" x14ac:dyDescent="0.25">
      <c r="J1036" s="159">
        <v>1.5810185185185499E-3</v>
      </c>
      <c r="K1036" s="1">
        <f t="shared" si="30"/>
        <v>131</v>
      </c>
      <c r="L1036" s="160"/>
    </row>
    <row r="1037" spans="10:12" x14ac:dyDescent="0.25">
      <c r="J1037" s="159">
        <v>1.5798611111111399E-3</v>
      </c>
      <c r="K1037" s="1">
        <f t="shared" si="30"/>
        <v>131</v>
      </c>
      <c r="L1037" s="160"/>
    </row>
    <row r="1038" spans="10:12" x14ac:dyDescent="0.25">
      <c r="J1038" s="159">
        <v>1.5787037037037399E-3</v>
      </c>
      <c r="K1038" s="1">
        <f t="shared" si="30"/>
        <v>131</v>
      </c>
      <c r="L1038" s="160"/>
    </row>
    <row r="1039" spans="10:12" x14ac:dyDescent="0.25">
      <c r="J1039" s="159">
        <v>1.5775462962963299E-3</v>
      </c>
      <c r="K1039" s="1">
        <f t="shared" si="30"/>
        <v>131</v>
      </c>
      <c r="L1039" s="160"/>
    </row>
    <row r="1040" spans="10:12" x14ac:dyDescent="0.25">
      <c r="J1040" s="159">
        <v>1.5763888888889199E-3</v>
      </c>
      <c r="K1040" s="1">
        <f t="shared" si="30"/>
        <v>131</v>
      </c>
      <c r="L1040" s="160"/>
    </row>
    <row r="1041" spans="10:12" x14ac:dyDescent="0.25">
      <c r="J1041" s="159">
        <v>1.5752314814815099E-3</v>
      </c>
      <c r="K1041" s="1">
        <f t="shared" si="30"/>
        <v>131</v>
      </c>
      <c r="L1041" s="160"/>
    </row>
    <row r="1042" spans="10:12" x14ac:dyDescent="0.25">
      <c r="J1042" s="159">
        <v>1.5740740740741101E-3</v>
      </c>
      <c r="K1042" s="1">
        <f t="shared" si="30"/>
        <v>131</v>
      </c>
      <c r="L1042" s="160"/>
    </row>
    <row r="1043" spans="10:12" x14ac:dyDescent="0.25">
      <c r="J1043" s="159">
        <v>1.5729166666667001E-3</v>
      </c>
      <c r="K1043" s="1">
        <f t="shared" si="30"/>
        <v>132</v>
      </c>
      <c r="L1043" s="160"/>
    </row>
    <row r="1044" spans="10:12" x14ac:dyDescent="0.25">
      <c r="J1044" s="159">
        <v>1.5717592592592901E-3</v>
      </c>
      <c r="K1044" s="1">
        <f t="shared" si="30"/>
        <v>132</v>
      </c>
      <c r="L1044" s="160"/>
    </row>
    <row r="1045" spans="10:12" x14ac:dyDescent="0.25">
      <c r="J1045" s="159">
        <v>1.5706018518518801E-3</v>
      </c>
      <c r="K1045" s="1">
        <f t="shared" si="30"/>
        <v>132</v>
      </c>
      <c r="L1045" s="160"/>
    </row>
    <row r="1046" spans="10:12" x14ac:dyDescent="0.25">
      <c r="J1046" s="159">
        <v>1.5694444444444701E-3</v>
      </c>
      <c r="K1046" s="1">
        <f t="shared" si="30"/>
        <v>132</v>
      </c>
      <c r="L1046" s="160"/>
    </row>
    <row r="1047" spans="10:12" x14ac:dyDescent="0.25">
      <c r="J1047" s="159">
        <v>1.56828703703707E-3</v>
      </c>
      <c r="K1047" s="1">
        <f t="shared" si="30"/>
        <v>132</v>
      </c>
      <c r="L1047" s="160"/>
    </row>
    <row r="1048" spans="10:12" x14ac:dyDescent="0.25">
      <c r="J1048" s="159">
        <v>1.56712962962966E-3</v>
      </c>
      <c r="K1048" s="1">
        <f t="shared" si="30"/>
        <v>132</v>
      </c>
      <c r="L1048" s="160"/>
    </row>
    <row r="1049" spans="10:12" x14ac:dyDescent="0.25">
      <c r="J1049" s="159">
        <v>1.56597222222225E-3</v>
      </c>
      <c r="K1049" s="1">
        <f t="shared" si="30"/>
        <v>132</v>
      </c>
      <c r="L1049" s="160"/>
    </row>
    <row r="1050" spans="10:12" x14ac:dyDescent="0.25">
      <c r="J1050" s="159">
        <v>1.56481481481485E-3</v>
      </c>
      <c r="K1050" s="1">
        <f t="shared" si="30"/>
        <v>132</v>
      </c>
      <c r="L1050" s="160"/>
    </row>
    <row r="1051" spans="10:12" x14ac:dyDescent="0.25">
      <c r="J1051" s="159">
        <v>1.56365740740744E-3</v>
      </c>
      <c r="K1051" s="1">
        <f t="shared" si="30"/>
        <v>133</v>
      </c>
      <c r="L1051" s="160"/>
    </row>
    <row r="1052" spans="10:12" x14ac:dyDescent="0.25">
      <c r="J1052" s="159">
        <v>1.56250000000003E-3</v>
      </c>
      <c r="K1052" s="1">
        <f t="shared" si="30"/>
        <v>133</v>
      </c>
      <c r="L1052" s="160"/>
    </row>
    <row r="1053" spans="10:12" x14ac:dyDescent="0.25">
      <c r="J1053" s="159">
        <v>1.56134259259262E-3</v>
      </c>
      <c r="K1053" s="1">
        <f t="shared" si="30"/>
        <v>133</v>
      </c>
      <c r="L1053" s="160"/>
    </row>
    <row r="1054" spans="10:12" x14ac:dyDescent="0.25">
      <c r="J1054" s="159">
        <v>1.56018518518521E-3</v>
      </c>
      <c r="K1054" s="1">
        <f t="shared" si="30"/>
        <v>133</v>
      </c>
      <c r="L1054" s="160"/>
    </row>
    <row r="1055" spans="10:12" x14ac:dyDescent="0.25">
      <c r="J1055" s="159">
        <v>1.55902777777781E-3</v>
      </c>
      <c r="K1055" s="1">
        <f t="shared" si="30"/>
        <v>133</v>
      </c>
      <c r="L1055" s="160"/>
    </row>
    <row r="1056" spans="10:12" x14ac:dyDescent="0.25">
      <c r="J1056" s="159">
        <v>1.5578703703704E-3</v>
      </c>
      <c r="K1056" s="1">
        <f t="shared" si="30"/>
        <v>133</v>
      </c>
      <c r="L1056" s="160"/>
    </row>
    <row r="1057" spans="10:12" x14ac:dyDescent="0.25">
      <c r="J1057" s="159">
        <v>1.55671296296299E-3</v>
      </c>
      <c r="K1057" s="1">
        <f t="shared" si="30"/>
        <v>133</v>
      </c>
      <c r="L1057" s="160"/>
    </row>
    <row r="1058" spans="10:12" x14ac:dyDescent="0.25">
      <c r="J1058" s="159">
        <v>1.55555555555558E-3</v>
      </c>
      <c r="K1058" s="1">
        <f t="shared" si="30"/>
        <v>133</v>
      </c>
      <c r="L1058" s="160"/>
    </row>
    <row r="1059" spans="10:12" x14ac:dyDescent="0.25">
      <c r="J1059" s="159">
        <v>1.5543981481481799E-3</v>
      </c>
      <c r="K1059" s="1">
        <f t="shared" si="30"/>
        <v>134</v>
      </c>
      <c r="L1059" s="160"/>
    </row>
    <row r="1060" spans="10:12" x14ac:dyDescent="0.25">
      <c r="J1060" s="159">
        <v>1.5532407407407699E-3</v>
      </c>
      <c r="K1060" s="1">
        <f t="shared" si="30"/>
        <v>134</v>
      </c>
      <c r="L1060" s="160"/>
    </row>
    <row r="1061" spans="10:12" x14ac:dyDescent="0.25">
      <c r="J1061" s="159">
        <v>1.5520833333333599E-3</v>
      </c>
      <c r="K1061" s="1">
        <f t="shared" si="30"/>
        <v>134</v>
      </c>
      <c r="L1061" s="160"/>
    </row>
    <row r="1062" spans="10:12" x14ac:dyDescent="0.25">
      <c r="J1062" s="159">
        <v>1.5509259259259499E-3</v>
      </c>
      <c r="K1062" s="1">
        <f t="shared" si="30"/>
        <v>134</v>
      </c>
      <c r="L1062" s="160"/>
    </row>
    <row r="1063" spans="10:12" x14ac:dyDescent="0.25">
      <c r="J1063" s="159">
        <v>1.5497685185185499E-3</v>
      </c>
      <c r="K1063" s="1">
        <f t="shared" si="30"/>
        <v>134</v>
      </c>
      <c r="L1063" s="160"/>
    </row>
    <row r="1064" spans="10:12" x14ac:dyDescent="0.25">
      <c r="J1064" s="159">
        <v>1.5486111111111399E-3</v>
      </c>
      <c r="K1064" s="1">
        <f t="shared" si="30"/>
        <v>134</v>
      </c>
      <c r="L1064" s="160"/>
    </row>
    <row r="1065" spans="10:12" x14ac:dyDescent="0.25">
      <c r="J1065" s="159">
        <v>1.5474537037037299E-3</v>
      </c>
      <c r="K1065" s="1">
        <f t="shared" si="30"/>
        <v>134</v>
      </c>
      <c r="L1065" s="160"/>
    </row>
    <row r="1066" spans="10:12" x14ac:dyDescent="0.25">
      <c r="J1066" s="159">
        <v>1.5462962962963199E-3</v>
      </c>
      <c r="K1066" s="1">
        <f t="shared" si="30"/>
        <v>134</v>
      </c>
      <c r="L1066" s="160"/>
    </row>
    <row r="1067" spans="10:12" x14ac:dyDescent="0.25">
      <c r="J1067" s="159">
        <v>1.5451388888889099E-3</v>
      </c>
      <c r="K1067" s="1">
        <f t="shared" si="30"/>
        <v>135</v>
      </c>
      <c r="L1067" s="160"/>
    </row>
    <row r="1068" spans="10:12" x14ac:dyDescent="0.25">
      <c r="J1068" s="159">
        <v>1.5439814814815101E-3</v>
      </c>
      <c r="K1068" s="1">
        <f t="shared" si="30"/>
        <v>135</v>
      </c>
      <c r="L1068" s="160"/>
    </row>
    <row r="1069" spans="10:12" x14ac:dyDescent="0.25">
      <c r="J1069" s="159">
        <v>1.5428240740741001E-3</v>
      </c>
      <c r="K1069" s="1">
        <f t="shared" si="30"/>
        <v>135</v>
      </c>
      <c r="L1069" s="160"/>
    </row>
    <row r="1070" spans="10:12" x14ac:dyDescent="0.25">
      <c r="J1070" s="159">
        <v>1.5416666666666901E-3</v>
      </c>
      <c r="K1070" s="1">
        <f t="shared" si="30"/>
        <v>135</v>
      </c>
      <c r="L1070" s="160"/>
    </row>
    <row r="1071" spans="10:12" x14ac:dyDescent="0.25">
      <c r="J1071" s="159">
        <v>1.5405092592592801E-3</v>
      </c>
      <c r="K1071" s="1">
        <f t="shared" si="30"/>
        <v>135</v>
      </c>
      <c r="L1071" s="160"/>
    </row>
    <row r="1072" spans="10:12" x14ac:dyDescent="0.25">
      <c r="J1072" s="159">
        <v>1.5393518518518801E-3</v>
      </c>
      <c r="K1072" s="1">
        <f t="shared" si="30"/>
        <v>135</v>
      </c>
      <c r="L1072" s="160"/>
    </row>
    <row r="1073" spans="10:12" x14ac:dyDescent="0.25">
      <c r="J1073" s="159">
        <v>1.53819444444447E-3</v>
      </c>
      <c r="K1073" s="1">
        <f t="shared" si="30"/>
        <v>135</v>
      </c>
      <c r="L1073" s="160"/>
    </row>
    <row r="1074" spans="10:12" x14ac:dyDescent="0.25">
      <c r="J1074" s="159">
        <v>1.53703703703706E-3</v>
      </c>
      <c r="K1074" s="1">
        <f t="shared" si="30"/>
        <v>135</v>
      </c>
      <c r="L1074" s="160"/>
    </row>
    <row r="1075" spans="10:12" x14ac:dyDescent="0.25">
      <c r="J1075" s="159">
        <v>1.53587962962965E-3</v>
      </c>
      <c r="K1075" s="1">
        <f t="shared" si="30"/>
        <v>136</v>
      </c>
      <c r="L1075" s="160"/>
    </row>
    <row r="1076" spans="10:12" x14ac:dyDescent="0.25">
      <c r="J1076" s="159">
        <v>1.53472222222225E-3</v>
      </c>
      <c r="K1076" s="1">
        <f t="shared" si="30"/>
        <v>136</v>
      </c>
      <c r="L1076" s="160"/>
    </row>
    <row r="1077" spans="10:12" x14ac:dyDescent="0.25">
      <c r="J1077" s="159">
        <v>1.53356481481484E-3</v>
      </c>
      <c r="K1077" s="1">
        <f t="shared" si="30"/>
        <v>136</v>
      </c>
      <c r="L1077" s="160"/>
    </row>
    <row r="1078" spans="10:12" x14ac:dyDescent="0.25">
      <c r="J1078" s="159">
        <v>1.53240740740743E-3</v>
      </c>
      <c r="K1078" s="1">
        <f t="shared" si="30"/>
        <v>136</v>
      </c>
      <c r="L1078" s="160"/>
    </row>
    <row r="1079" spans="10:12" x14ac:dyDescent="0.25">
      <c r="J1079" s="159">
        <v>1.53125000000002E-3</v>
      </c>
      <c r="K1079" s="1">
        <f t="shared" si="30"/>
        <v>136</v>
      </c>
      <c r="L1079" s="160"/>
    </row>
    <row r="1080" spans="10:12" x14ac:dyDescent="0.25">
      <c r="J1080" s="159">
        <v>1.53009259259262E-3</v>
      </c>
      <c r="K1080" s="1">
        <f t="shared" si="30"/>
        <v>136</v>
      </c>
      <c r="L1080" s="160"/>
    </row>
    <row r="1081" spans="10:12" x14ac:dyDescent="0.25">
      <c r="J1081" s="159">
        <v>1.52893518518521E-3</v>
      </c>
      <c r="K1081" s="1">
        <f t="shared" si="30"/>
        <v>136</v>
      </c>
      <c r="L1081" s="160"/>
    </row>
    <row r="1082" spans="10:12" x14ac:dyDescent="0.25">
      <c r="J1082" s="159">
        <v>1.5277777777778E-3</v>
      </c>
      <c r="K1082" s="1">
        <f t="shared" si="30"/>
        <v>136</v>
      </c>
      <c r="L1082" s="160"/>
    </row>
    <row r="1083" spans="10:12" x14ac:dyDescent="0.25">
      <c r="J1083" s="159">
        <v>1.52662037037039E-3</v>
      </c>
      <c r="K1083" s="1">
        <f t="shared" si="30"/>
        <v>137</v>
      </c>
      <c r="L1083" s="160"/>
    </row>
    <row r="1084" spans="10:12" x14ac:dyDescent="0.25">
      <c r="J1084" s="159">
        <v>1.5254629629629899E-3</v>
      </c>
      <c r="K1084" s="1">
        <f t="shared" si="30"/>
        <v>137</v>
      </c>
      <c r="L1084" s="160"/>
    </row>
    <row r="1085" spans="10:12" x14ac:dyDescent="0.25">
      <c r="J1085" s="159">
        <v>1.5243055555555799E-3</v>
      </c>
      <c r="K1085" s="1">
        <f t="shared" si="30"/>
        <v>137</v>
      </c>
      <c r="L1085" s="160"/>
    </row>
    <row r="1086" spans="10:12" x14ac:dyDescent="0.25">
      <c r="J1086" s="159">
        <v>1.5231481481481699E-3</v>
      </c>
      <c r="K1086" s="1">
        <f t="shared" si="30"/>
        <v>137</v>
      </c>
      <c r="L1086" s="160"/>
    </row>
    <row r="1087" spans="10:12" x14ac:dyDescent="0.25">
      <c r="J1087" s="159">
        <v>1.5219907407407599E-3</v>
      </c>
      <c r="K1087" s="1">
        <f t="shared" si="30"/>
        <v>137</v>
      </c>
      <c r="L1087" s="160"/>
    </row>
    <row r="1088" spans="10:12" x14ac:dyDescent="0.25">
      <c r="J1088" s="159">
        <v>1.5208333333333499E-3</v>
      </c>
      <c r="K1088" s="1">
        <f t="shared" si="30"/>
        <v>137</v>
      </c>
      <c r="L1088" s="160"/>
    </row>
    <row r="1089" spans="10:12" x14ac:dyDescent="0.25">
      <c r="J1089" s="159">
        <v>1.5196759259259499E-3</v>
      </c>
      <c r="K1089" s="1">
        <f t="shared" si="30"/>
        <v>137</v>
      </c>
      <c r="L1089" s="160"/>
    </row>
    <row r="1090" spans="10:12" x14ac:dyDescent="0.25">
      <c r="J1090" s="159">
        <v>1.5185185185185399E-3</v>
      </c>
      <c r="K1090" s="1">
        <f t="shared" ref="K1090:K1153" si="31">VLOOKUP(J1090,$H$2:$I$151,2,TRUE)</f>
        <v>137</v>
      </c>
      <c r="L1090" s="160"/>
    </row>
    <row r="1091" spans="10:12" x14ac:dyDescent="0.25">
      <c r="J1091" s="159">
        <v>1.5173611111111299E-3</v>
      </c>
      <c r="K1091" s="1">
        <f t="shared" si="31"/>
        <v>138</v>
      </c>
      <c r="L1091" s="160"/>
    </row>
    <row r="1092" spans="10:12" x14ac:dyDescent="0.25">
      <c r="J1092" s="159">
        <v>1.5162037037037199E-3</v>
      </c>
      <c r="K1092" s="1">
        <f t="shared" si="31"/>
        <v>138</v>
      </c>
      <c r="L1092" s="160"/>
    </row>
    <row r="1093" spans="10:12" x14ac:dyDescent="0.25">
      <c r="J1093" s="159">
        <v>1.5150462962963201E-3</v>
      </c>
      <c r="K1093" s="1">
        <f t="shared" si="31"/>
        <v>138</v>
      </c>
      <c r="L1093" s="160"/>
    </row>
    <row r="1094" spans="10:12" x14ac:dyDescent="0.25">
      <c r="J1094" s="159">
        <v>1.5138888888889101E-3</v>
      </c>
      <c r="K1094" s="1">
        <f t="shared" si="31"/>
        <v>138</v>
      </c>
      <c r="L1094" s="160"/>
    </row>
    <row r="1095" spans="10:12" x14ac:dyDescent="0.25">
      <c r="J1095" s="159">
        <v>1.5127314814815001E-3</v>
      </c>
      <c r="K1095" s="1">
        <f t="shared" si="31"/>
        <v>138</v>
      </c>
      <c r="L1095" s="160"/>
    </row>
    <row r="1096" spans="10:12" x14ac:dyDescent="0.25">
      <c r="J1096" s="159">
        <v>1.5115740740740901E-3</v>
      </c>
      <c r="K1096" s="1">
        <f t="shared" si="31"/>
        <v>138</v>
      </c>
      <c r="L1096" s="160"/>
    </row>
    <row r="1097" spans="10:12" x14ac:dyDescent="0.25">
      <c r="J1097" s="159">
        <v>1.5104166666666901E-3</v>
      </c>
      <c r="K1097" s="1">
        <f t="shared" si="31"/>
        <v>138</v>
      </c>
      <c r="L1097" s="160"/>
    </row>
    <row r="1098" spans="10:12" x14ac:dyDescent="0.25">
      <c r="J1098" s="159">
        <v>1.5092592592592801E-3</v>
      </c>
      <c r="K1098" s="1">
        <f t="shared" si="31"/>
        <v>138</v>
      </c>
      <c r="L1098" s="160"/>
    </row>
    <row r="1099" spans="10:12" x14ac:dyDescent="0.25">
      <c r="J1099" s="159">
        <v>1.50810185185187E-3</v>
      </c>
      <c r="K1099" s="1">
        <f t="shared" si="31"/>
        <v>139</v>
      </c>
      <c r="L1099" s="160"/>
    </row>
    <row r="1100" spans="10:12" x14ac:dyDescent="0.25">
      <c r="J1100" s="159">
        <v>1.50694444444446E-3</v>
      </c>
      <c r="K1100" s="1">
        <f t="shared" si="31"/>
        <v>139</v>
      </c>
      <c r="L1100" s="160"/>
    </row>
    <row r="1101" spans="10:12" x14ac:dyDescent="0.25">
      <c r="J1101" s="159">
        <v>1.50578703703706E-3</v>
      </c>
      <c r="K1101" s="1">
        <f t="shared" si="31"/>
        <v>139</v>
      </c>
      <c r="L1101" s="160"/>
    </row>
    <row r="1102" spans="10:12" x14ac:dyDescent="0.25">
      <c r="J1102" s="159">
        <v>1.50462962962965E-3</v>
      </c>
      <c r="K1102" s="1">
        <f t="shared" si="31"/>
        <v>139</v>
      </c>
      <c r="L1102" s="160"/>
    </row>
    <row r="1103" spans="10:12" x14ac:dyDescent="0.25">
      <c r="J1103" s="159">
        <v>1.50347222222224E-3</v>
      </c>
      <c r="K1103" s="1">
        <f t="shared" si="31"/>
        <v>139</v>
      </c>
      <c r="L1103" s="160"/>
    </row>
    <row r="1104" spans="10:12" x14ac:dyDescent="0.25">
      <c r="J1104" s="159">
        <v>1.50231481481483E-3</v>
      </c>
      <c r="K1104" s="1">
        <f t="shared" si="31"/>
        <v>139</v>
      </c>
      <c r="L1104" s="160"/>
    </row>
    <row r="1105" spans="10:12" x14ac:dyDescent="0.25">
      <c r="J1105" s="159">
        <v>1.50115740740743E-3</v>
      </c>
      <c r="K1105" s="1">
        <f t="shared" si="31"/>
        <v>139</v>
      </c>
      <c r="L1105" s="160"/>
    </row>
    <row r="1106" spans="10:12" x14ac:dyDescent="0.25">
      <c r="J1106" s="159">
        <v>1.50000000000002E-3</v>
      </c>
      <c r="K1106" s="1">
        <f t="shared" si="31"/>
        <v>139</v>
      </c>
      <c r="L1106" s="160"/>
    </row>
    <row r="1107" spans="10:12" x14ac:dyDescent="0.25">
      <c r="J1107" s="159">
        <v>1.49884259259261E-3</v>
      </c>
      <c r="K1107" s="1">
        <f t="shared" si="31"/>
        <v>140</v>
      </c>
      <c r="L1107" s="160"/>
    </row>
    <row r="1108" spans="10:12" x14ac:dyDescent="0.25">
      <c r="J1108" s="159">
        <v>1.4976851851852E-3</v>
      </c>
      <c r="K1108" s="1">
        <f t="shared" si="31"/>
        <v>140</v>
      </c>
      <c r="L1108" s="160"/>
    </row>
    <row r="1109" spans="10:12" x14ac:dyDescent="0.25">
      <c r="J1109" s="159">
        <v>1.4965277777777999E-3</v>
      </c>
      <c r="K1109" s="1">
        <f t="shared" si="31"/>
        <v>140</v>
      </c>
      <c r="L1109" s="160"/>
    </row>
    <row r="1110" spans="10:12" x14ac:dyDescent="0.25">
      <c r="J1110" s="159">
        <v>1.4953703703703899E-3</v>
      </c>
      <c r="K1110" s="1">
        <f t="shared" si="31"/>
        <v>140</v>
      </c>
      <c r="L1110" s="160"/>
    </row>
    <row r="1111" spans="10:12" x14ac:dyDescent="0.25">
      <c r="J1111" s="159">
        <v>1.4942129629629799E-3</v>
      </c>
      <c r="K1111" s="1">
        <f t="shared" si="31"/>
        <v>140</v>
      </c>
      <c r="L1111" s="160"/>
    </row>
    <row r="1112" spans="10:12" x14ac:dyDescent="0.25">
      <c r="J1112" s="159">
        <v>1.4930555555555699E-3</v>
      </c>
      <c r="K1112" s="1">
        <f t="shared" si="31"/>
        <v>140</v>
      </c>
      <c r="L1112" s="160"/>
    </row>
    <row r="1113" spans="10:12" x14ac:dyDescent="0.25">
      <c r="J1113" s="159">
        <v>1.4918981481481599E-3</v>
      </c>
      <c r="K1113" s="1">
        <f t="shared" si="31"/>
        <v>140</v>
      </c>
      <c r="L1113" s="160"/>
    </row>
    <row r="1114" spans="10:12" x14ac:dyDescent="0.25">
      <c r="J1114" s="159">
        <v>1.4907407407407599E-3</v>
      </c>
      <c r="K1114" s="1">
        <f t="shared" si="31"/>
        <v>140</v>
      </c>
      <c r="L1114" s="160"/>
    </row>
    <row r="1115" spans="10:12" x14ac:dyDescent="0.25">
      <c r="J1115" s="159">
        <v>1.4895833333333499E-3</v>
      </c>
      <c r="K1115" s="1">
        <f t="shared" si="31"/>
        <v>141</v>
      </c>
      <c r="L1115" s="160"/>
    </row>
    <row r="1116" spans="10:12" x14ac:dyDescent="0.25">
      <c r="J1116" s="159">
        <v>1.4884259259259399E-3</v>
      </c>
      <c r="K1116" s="1">
        <f t="shared" si="31"/>
        <v>141</v>
      </c>
      <c r="L1116" s="160"/>
    </row>
    <row r="1117" spans="10:12" x14ac:dyDescent="0.25">
      <c r="J1117" s="159">
        <v>1.4872685185185299E-3</v>
      </c>
      <c r="K1117" s="1">
        <f t="shared" si="31"/>
        <v>141</v>
      </c>
      <c r="L1117" s="160"/>
    </row>
    <row r="1118" spans="10:12" x14ac:dyDescent="0.25">
      <c r="J1118" s="159">
        <v>1.4861111111111301E-3</v>
      </c>
      <c r="K1118" s="1">
        <f t="shared" si="31"/>
        <v>141</v>
      </c>
      <c r="L1118" s="160"/>
    </row>
    <row r="1119" spans="10:12" x14ac:dyDescent="0.25">
      <c r="J1119" s="159">
        <v>1.4849537037037201E-3</v>
      </c>
      <c r="K1119" s="1">
        <f t="shared" si="31"/>
        <v>141</v>
      </c>
      <c r="L1119" s="160"/>
    </row>
    <row r="1120" spans="10:12" x14ac:dyDescent="0.25">
      <c r="J1120" s="159">
        <v>1.4837962962963101E-3</v>
      </c>
      <c r="K1120" s="1">
        <f t="shared" si="31"/>
        <v>141</v>
      </c>
      <c r="L1120" s="160"/>
    </row>
    <row r="1121" spans="10:12" x14ac:dyDescent="0.25">
      <c r="J1121" s="159">
        <v>1.4826388888889001E-3</v>
      </c>
      <c r="K1121" s="1">
        <f t="shared" si="31"/>
        <v>141</v>
      </c>
      <c r="L1121" s="160"/>
    </row>
    <row r="1122" spans="10:12" x14ac:dyDescent="0.25">
      <c r="J1122" s="159">
        <v>1.4814814814815001E-3</v>
      </c>
      <c r="K1122" s="1">
        <f t="shared" si="31"/>
        <v>141</v>
      </c>
      <c r="L1122" s="160"/>
    </row>
    <row r="1123" spans="10:12" x14ac:dyDescent="0.25">
      <c r="J1123" s="159">
        <v>1.4803240740740901E-3</v>
      </c>
      <c r="K1123" s="1">
        <f t="shared" si="31"/>
        <v>142</v>
      </c>
      <c r="L1123" s="160"/>
    </row>
    <row r="1124" spans="10:12" x14ac:dyDescent="0.25">
      <c r="J1124" s="159">
        <v>1.4791666666666801E-3</v>
      </c>
      <c r="K1124" s="1">
        <f t="shared" si="31"/>
        <v>142</v>
      </c>
      <c r="L1124" s="160"/>
    </row>
    <row r="1125" spans="10:12" x14ac:dyDescent="0.25">
      <c r="J1125" s="159">
        <v>1.47800925925927E-3</v>
      </c>
      <c r="K1125" s="1">
        <f t="shared" si="31"/>
        <v>142</v>
      </c>
      <c r="L1125" s="160"/>
    </row>
    <row r="1126" spans="10:12" x14ac:dyDescent="0.25">
      <c r="J1126" s="159">
        <v>1.47685185185187E-3</v>
      </c>
      <c r="K1126" s="1">
        <f t="shared" si="31"/>
        <v>142</v>
      </c>
      <c r="L1126" s="160"/>
    </row>
    <row r="1127" spans="10:12" x14ac:dyDescent="0.25">
      <c r="J1127" s="159">
        <v>1.47569444444446E-3</v>
      </c>
      <c r="K1127" s="1">
        <f t="shared" si="31"/>
        <v>142</v>
      </c>
      <c r="L1127" s="160"/>
    </row>
    <row r="1128" spans="10:12" x14ac:dyDescent="0.25">
      <c r="J1128" s="159">
        <v>1.47453703703705E-3</v>
      </c>
      <c r="K1128" s="1">
        <f t="shared" si="31"/>
        <v>142</v>
      </c>
      <c r="L1128" s="160"/>
    </row>
    <row r="1129" spans="10:12" x14ac:dyDescent="0.25">
      <c r="J1129" s="159">
        <v>1.47337962962964E-3</v>
      </c>
      <c r="K1129" s="1">
        <f t="shared" si="31"/>
        <v>142</v>
      </c>
      <c r="L1129" s="160"/>
    </row>
    <row r="1130" spans="10:12" x14ac:dyDescent="0.25">
      <c r="J1130" s="159">
        <v>1.47222222222224E-3</v>
      </c>
      <c r="K1130" s="1">
        <f t="shared" si="31"/>
        <v>142</v>
      </c>
      <c r="L1130" s="160"/>
    </row>
    <row r="1131" spans="10:12" x14ac:dyDescent="0.25">
      <c r="J1131" s="159">
        <v>1.47106481481483E-3</v>
      </c>
      <c r="K1131" s="1">
        <f t="shared" si="31"/>
        <v>143</v>
      </c>
      <c r="L1131" s="160"/>
    </row>
    <row r="1132" spans="10:12" x14ac:dyDescent="0.25">
      <c r="J1132" s="159">
        <v>1.46990740740742E-3</v>
      </c>
      <c r="K1132" s="1">
        <f t="shared" si="31"/>
        <v>143</v>
      </c>
      <c r="L1132" s="160"/>
    </row>
    <row r="1133" spans="10:12" x14ac:dyDescent="0.25">
      <c r="J1133" s="159">
        <v>1.46875000000001E-3</v>
      </c>
      <c r="K1133" s="1">
        <f t="shared" si="31"/>
        <v>143</v>
      </c>
      <c r="L1133" s="160"/>
    </row>
    <row r="1134" spans="10:12" x14ac:dyDescent="0.25">
      <c r="J1134" s="159">
        <v>1.4675925925926E-3</v>
      </c>
      <c r="K1134" s="1">
        <f t="shared" si="31"/>
        <v>143</v>
      </c>
      <c r="L1134" s="160"/>
    </row>
    <row r="1135" spans="10:12" x14ac:dyDescent="0.25">
      <c r="J1135" s="159">
        <v>1.4664351851851999E-3</v>
      </c>
      <c r="K1135" s="1">
        <f t="shared" si="31"/>
        <v>143</v>
      </c>
      <c r="L1135" s="160"/>
    </row>
    <row r="1136" spans="10:12" x14ac:dyDescent="0.25">
      <c r="J1136" s="159">
        <v>1.4652777777777899E-3</v>
      </c>
      <c r="K1136" s="1">
        <f t="shared" si="31"/>
        <v>143</v>
      </c>
      <c r="L1136" s="160"/>
    </row>
    <row r="1137" spans="10:12" x14ac:dyDescent="0.25">
      <c r="J1137" s="159">
        <v>1.4641203703703799E-3</v>
      </c>
      <c r="K1137" s="1">
        <f t="shared" si="31"/>
        <v>143</v>
      </c>
      <c r="L1137" s="160"/>
    </row>
    <row r="1138" spans="10:12" x14ac:dyDescent="0.25">
      <c r="J1138" s="159">
        <v>1.4629629629629699E-3</v>
      </c>
      <c r="K1138" s="1">
        <f t="shared" si="31"/>
        <v>143</v>
      </c>
      <c r="L1138" s="160"/>
    </row>
    <row r="1139" spans="10:12" x14ac:dyDescent="0.25">
      <c r="J1139" s="159">
        <v>1.4618055555555699E-3</v>
      </c>
      <c r="K1139" s="1">
        <f t="shared" si="31"/>
        <v>144</v>
      </c>
      <c r="L1139" s="160"/>
    </row>
    <row r="1140" spans="10:12" x14ac:dyDescent="0.25">
      <c r="J1140" s="159">
        <v>1.4606481481481599E-3</v>
      </c>
      <c r="K1140" s="1">
        <f t="shared" si="31"/>
        <v>144</v>
      </c>
      <c r="L1140" s="160"/>
    </row>
    <row r="1141" spans="10:12" x14ac:dyDescent="0.25">
      <c r="J1141" s="159">
        <v>1.4594907407407499E-3</v>
      </c>
      <c r="K1141" s="1">
        <f t="shared" si="31"/>
        <v>144</v>
      </c>
      <c r="L1141" s="160"/>
    </row>
    <row r="1142" spans="10:12" x14ac:dyDescent="0.25">
      <c r="J1142" s="159">
        <v>1.4583333333333399E-3</v>
      </c>
      <c r="K1142" s="1">
        <f t="shared" si="31"/>
        <v>144</v>
      </c>
      <c r="L1142" s="160"/>
    </row>
    <row r="1143" spans="10:12" x14ac:dyDescent="0.25">
      <c r="J1143" s="159">
        <v>1.4571759259259401E-3</v>
      </c>
      <c r="K1143" s="1">
        <f t="shared" si="31"/>
        <v>144</v>
      </c>
      <c r="L1143" s="160"/>
    </row>
    <row r="1144" spans="10:12" x14ac:dyDescent="0.25">
      <c r="J1144" s="159">
        <v>1.4560185185185301E-3</v>
      </c>
      <c r="K1144" s="1">
        <f t="shared" si="31"/>
        <v>144</v>
      </c>
      <c r="L1144" s="160"/>
    </row>
    <row r="1145" spans="10:12" x14ac:dyDescent="0.25">
      <c r="J1145" s="159">
        <v>1.4548611111111201E-3</v>
      </c>
      <c r="K1145" s="1">
        <f t="shared" si="31"/>
        <v>144</v>
      </c>
      <c r="L1145" s="160"/>
    </row>
    <row r="1146" spans="10:12" x14ac:dyDescent="0.25">
      <c r="J1146" s="159">
        <v>1.4537037037037101E-3</v>
      </c>
      <c r="K1146" s="1">
        <f t="shared" si="31"/>
        <v>144</v>
      </c>
      <c r="L1146" s="160"/>
    </row>
    <row r="1147" spans="10:12" x14ac:dyDescent="0.25">
      <c r="J1147" s="159">
        <v>1.4525462962963101E-3</v>
      </c>
      <c r="K1147" s="1">
        <f t="shared" si="31"/>
        <v>145</v>
      </c>
      <c r="L1147" s="160"/>
    </row>
    <row r="1148" spans="10:12" x14ac:dyDescent="0.25">
      <c r="J1148" s="159">
        <v>1.4513888888889001E-3</v>
      </c>
      <c r="K1148" s="1">
        <f t="shared" si="31"/>
        <v>145</v>
      </c>
      <c r="L1148" s="160"/>
    </row>
    <row r="1149" spans="10:12" x14ac:dyDescent="0.25">
      <c r="J1149" s="159">
        <v>1.4502314814814901E-3</v>
      </c>
      <c r="K1149" s="1">
        <f t="shared" si="31"/>
        <v>145</v>
      </c>
      <c r="L1149" s="160"/>
    </row>
    <row r="1150" spans="10:12" x14ac:dyDescent="0.25">
      <c r="J1150" s="159">
        <v>1.4490740740740801E-3</v>
      </c>
      <c r="K1150" s="1">
        <f t="shared" si="31"/>
        <v>145</v>
      </c>
      <c r="L1150" s="160"/>
    </row>
    <row r="1151" spans="10:12" x14ac:dyDescent="0.25">
      <c r="J1151" s="159">
        <v>1.44791666666668E-3</v>
      </c>
      <c r="K1151" s="1">
        <f t="shared" si="31"/>
        <v>145</v>
      </c>
      <c r="L1151" s="160"/>
    </row>
    <row r="1152" spans="10:12" x14ac:dyDescent="0.25">
      <c r="J1152" s="159">
        <v>1.44675925925927E-3</v>
      </c>
      <c r="K1152" s="1">
        <f t="shared" si="31"/>
        <v>145</v>
      </c>
      <c r="L1152" s="160"/>
    </row>
    <row r="1153" spans="10:12" x14ac:dyDescent="0.25">
      <c r="J1153" s="159">
        <v>1.44560185185186E-3</v>
      </c>
      <c r="K1153" s="1">
        <f t="shared" si="31"/>
        <v>145</v>
      </c>
      <c r="L1153" s="160"/>
    </row>
    <row r="1154" spans="10:12" x14ac:dyDescent="0.25">
      <c r="J1154" s="159">
        <v>1.44444444444445E-3</v>
      </c>
      <c r="K1154" s="1">
        <f t="shared" ref="K1154:K1192" si="32">VLOOKUP(J1154,$H$2:$I$151,2,TRUE)</f>
        <v>145</v>
      </c>
      <c r="L1154" s="160"/>
    </row>
    <row r="1155" spans="10:12" x14ac:dyDescent="0.25">
      <c r="J1155" s="159">
        <v>1.44328703703704E-3</v>
      </c>
      <c r="K1155" s="1">
        <f t="shared" si="32"/>
        <v>146</v>
      </c>
      <c r="L1155" s="160"/>
    </row>
    <row r="1156" spans="10:12" x14ac:dyDescent="0.25">
      <c r="J1156" s="159">
        <v>1.44212962962964E-3</v>
      </c>
      <c r="K1156" s="1">
        <f t="shared" si="32"/>
        <v>146</v>
      </c>
      <c r="L1156" s="160"/>
    </row>
    <row r="1157" spans="10:12" x14ac:dyDescent="0.25">
      <c r="J1157" s="159">
        <v>1.44097222222223E-3</v>
      </c>
      <c r="K1157" s="1">
        <f t="shared" si="32"/>
        <v>146</v>
      </c>
      <c r="L1157" s="160"/>
    </row>
    <row r="1158" spans="10:12" x14ac:dyDescent="0.25">
      <c r="J1158" s="159">
        <v>1.43981481481482E-3</v>
      </c>
      <c r="K1158" s="1">
        <f t="shared" si="32"/>
        <v>146</v>
      </c>
      <c r="L1158" s="160"/>
    </row>
    <row r="1159" spans="10:12" x14ac:dyDescent="0.25">
      <c r="J1159" s="159">
        <v>1.43865740740741E-3</v>
      </c>
      <c r="K1159" s="1">
        <f t="shared" si="32"/>
        <v>146</v>
      </c>
      <c r="L1159" s="160"/>
    </row>
    <row r="1160" spans="10:12" x14ac:dyDescent="0.25">
      <c r="J1160" s="159">
        <v>1.43750000000001E-3</v>
      </c>
      <c r="K1160" s="1">
        <f t="shared" si="32"/>
        <v>146</v>
      </c>
      <c r="L1160" s="160"/>
    </row>
    <row r="1161" spans="10:12" x14ac:dyDescent="0.25">
      <c r="J1161" s="159">
        <v>1.4363425925925999E-3</v>
      </c>
      <c r="K1161" s="1">
        <f t="shared" si="32"/>
        <v>146</v>
      </c>
      <c r="L1161" s="160"/>
    </row>
    <row r="1162" spans="10:12" x14ac:dyDescent="0.25">
      <c r="J1162" s="159">
        <v>1.4351851851851899E-3</v>
      </c>
      <c r="K1162" s="1">
        <f t="shared" si="32"/>
        <v>146</v>
      </c>
      <c r="L1162" s="160"/>
    </row>
    <row r="1163" spans="10:12" x14ac:dyDescent="0.25">
      <c r="J1163" s="159">
        <v>1.4340277777777799E-3</v>
      </c>
      <c r="K1163" s="1">
        <f t="shared" si="32"/>
        <v>147</v>
      </c>
      <c r="L1163" s="160"/>
    </row>
    <row r="1164" spans="10:12" x14ac:dyDescent="0.25">
      <c r="J1164" s="159">
        <v>1.4328703703703799E-3</v>
      </c>
      <c r="K1164" s="1">
        <f t="shared" si="32"/>
        <v>147</v>
      </c>
      <c r="L1164" s="160"/>
    </row>
    <row r="1165" spans="10:12" x14ac:dyDescent="0.25">
      <c r="J1165" s="159">
        <v>1.4317129629629699E-3</v>
      </c>
      <c r="K1165" s="1">
        <f t="shared" si="32"/>
        <v>147</v>
      </c>
      <c r="L1165" s="160"/>
    </row>
    <row r="1166" spans="10:12" x14ac:dyDescent="0.25">
      <c r="J1166" s="159">
        <v>1.4305555555555599E-3</v>
      </c>
      <c r="K1166" s="1">
        <f t="shared" si="32"/>
        <v>147</v>
      </c>
      <c r="L1166" s="160"/>
    </row>
    <row r="1167" spans="10:12" x14ac:dyDescent="0.25">
      <c r="J1167" s="159">
        <v>1.4293981481481499E-3</v>
      </c>
      <c r="K1167" s="1">
        <f t="shared" si="32"/>
        <v>147</v>
      </c>
      <c r="L1167" s="160"/>
    </row>
    <row r="1168" spans="10:12" x14ac:dyDescent="0.25">
      <c r="J1168" s="159">
        <v>1.4282407407407501E-3</v>
      </c>
      <c r="K1168" s="1">
        <f t="shared" si="32"/>
        <v>147</v>
      </c>
      <c r="L1168" s="160"/>
    </row>
    <row r="1169" spans="10:12" x14ac:dyDescent="0.25">
      <c r="J1169" s="159">
        <v>1.4270833333333401E-3</v>
      </c>
      <c r="K1169" s="1">
        <f t="shared" si="32"/>
        <v>147</v>
      </c>
      <c r="L1169" s="160"/>
    </row>
    <row r="1170" spans="10:12" x14ac:dyDescent="0.25">
      <c r="J1170" s="159">
        <v>1.4259259259259301E-3</v>
      </c>
      <c r="K1170" s="1">
        <f t="shared" si="32"/>
        <v>147</v>
      </c>
      <c r="L1170" s="160"/>
    </row>
    <row r="1171" spans="10:12" x14ac:dyDescent="0.25">
      <c r="J1171" s="159">
        <v>1.4247685185185201E-3</v>
      </c>
      <c r="K1171" s="1">
        <f t="shared" si="32"/>
        <v>148</v>
      </c>
      <c r="L1171" s="160"/>
    </row>
    <row r="1172" spans="10:12" x14ac:dyDescent="0.25">
      <c r="J1172" s="159">
        <v>1.4236111111111201E-3</v>
      </c>
      <c r="K1172" s="1">
        <f t="shared" si="32"/>
        <v>148</v>
      </c>
      <c r="L1172" s="160"/>
    </row>
    <row r="1173" spans="10:12" x14ac:dyDescent="0.25">
      <c r="J1173" s="159">
        <v>1.4224537037037101E-3</v>
      </c>
      <c r="K1173" s="1">
        <f t="shared" si="32"/>
        <v>148</v>
      </c>
      <c r="L1173" s="160"/>
    </row>
    <row r="1174" spans="10:12" x14ac:dyDescent="0.25">
      <c r="J1174" s="159">
        <v>1.4212962962963001E-3</v>
      </c>
      <c r="K1174" s="1">
        <f t="shared" si="32"/>
        <v>148</v>
      </c>
      <c r="L1174" s="160"/>
    </row>
    <row r="1175" spans="10:12" x14ac:dyDescent="0.25">
      <c r="J1175" s="159">
        <v>1.4201388888888901E-3</v>
      </c>
      <c r="K1175" s="1">
        <f t="shared" si="32"/>
        <v>148</v>
      </c>
      <c r="L1175" s="160"/>
    </row>
    <row r="1176" spans="10:12" x14ac:dyDescent="0.25">
      <c r="J1176" s="159">
        <v>1.4189814814814801E-3</v>
      </c>
      <c r="K1176" s="1">
        <f t="shared" si="32"/>
        <v>148</v>
      </c>
      <c r="L1176" s="160"/>
    </row>
    <row r="1177" spans="10:12" x14ac:dyDescent="0.25">
      <c r="J1177" s="159">
        <v>1.41782407407408E-3</v>
      </c>
      <c r="K1177" s="1">
        <f t="shared" si="32"/>
        <v>148</v>
      </c>
      <c r="L1177" s="160"/>
    </row>
    <row r="1178" spans="10:12" x14ac:dyDescent="0.25">
      <c r="J1178" s="159">
        <v>1.41666666666667E-3</v>
      </c>
      <c r="K1178" s="1">
        <f t="shared" si="32"/>
        <v>148</v>
      </c>
      <c r="L1178" s="160"/>
    </row>
    <row r="1179" spans="10:12" x14ac:dyDescent="0.25">
      <c r="J1179" s="159">
        <v>1.41550925925926E-3</v>
      </c>
      <c r="K1179" s="1">
        <f t="shared" si="32"/>
        <v>149</v>
      </c>
      <c r="L1179" s="160"/>
    </row>
    <row r="1180" spans="10:12" x14ac:dyDescent="0.25">
      <c r="J1180" s="159">
        <v>1.41435185185185E-3</v>
      </c>
      <c r="K1180" s="1">
        <f t="shared" si="32"/>
        <v>149</v>
      </c>
      <c r="L1180" s="160"/>
    </row>
    <row r="1181" spans="10:12" x14ac:dyDescent="0.25">
      <c r="J1181" s="159">
        <v>1.41319444444445E-3</v>
      </c>
      <c r="K1181" s="1">
        <f t="shared" si="32"/>
        <v>149</v>
      </c>
      <c r="L1181" s="160"/>
    </row>
    <row r="1182" spans="10:12" x14ac:dyDescent="0.25">
      <c r="J1182" s="159">
        <v>1.41203703703704E-3</v>
      </c>
      <c r="K1182" s="1">
        <f t="shared" si="32"/>
        <v>149</v>
      </c>
      <c r="L1182" s="160"/>
    </row>
    <row r="1183" spans="10:12" x14ac:dyDescent="0.25">
      <c r="J1183" s="159">
        <v>1.41087962962963E-3</v>
      </c>
      <c r="K1183" s="1">
        <f t="shared" si="32"/>
        <v>149</v>
      </c>
      <c r="L1183" s="160"/>
    </row>
    <row r="1184" spans="10:12" x14ac:dyDescent="0.25">
      <c r="J1184" s="159">
        <v>1.40972222222222E-3</v>
      </c>
      <c r="K1184" s="1">
        <f t="shared" si="32"/>
        <v>149</v>
      </c>
      <c r="L1184" s="160"/>
    </row>
    <row r="1185" spans="10:12" x14ac:dyDescent="0.25">
      <c r="J1185" s="159">
        <v>1.40856481481482E-3</v>
      </c>
      <c r="K1185" s="1">
        <f t="shared" si="32"/>
        <v>149</v>
      </c>
      <c r="L1185" s="160"/>
    </row>
    <row r="1186" spans="10:12" x14ac:dyDescent="0.25">
      <c r="J1186" s="159">
        <v>1.4074074074074076E-3</v>
      </c>
      <c r="K1186" s="1">
        <f t="shared" si="32"/>
        <v>149</v>
      </c>
      <c r="L1186" s="160"/>
    </row>
    <row r="1187" spans="10:12" x14ac:dyDescent="0.25">
      <c r="J1187" s="159">
        <v>1.4062499999999999E-3</v>
      </c>
      <c r="K1187" s="1">
        <f t="shared" si="32"/>
        <v>150</v>
      </c>
      <c r="L1187" s="160"/>
    </row>
    <row r="1188" spans="10:12" x14ac:dyDescent="0.25">
      <c r="J1188" s="159">
        <v>1.4050925925925899E-3</v>
      </c>
      <c r="K1188" s="1">
        <f t="shared" si="32"/>
        <v>150</v>
      </c>
      <c r="L1188" s="160"/>
    </row>
    <row r="1189" spans="10:12" x14ac:dyDescent="0.25">
      <c r="J1189" s="159">
        <v>1.4039351851851899E-3</v>
      </c>
      <c r="K1189" s="1">
        <f t="shared" si="32"/>
        <v>150</v>
      </c>
      <c r="L1189" s="160"/>
    </row>
    <row r="1190" spans="10:12" x14ac:dyDescent="0.25">
      <c r="J1190" s="159">
        <v>1.4027777777777777E-3</v>
      </c>
      <c r="K1190" s="1">
        <f t="shared" si="32"/>
        <v>150</v>
      </c>
      <c r="L1190" s="160"/>
    </row>
    <row r="1191" spans="10:12" x14ac:dyDescent="0.25">
      <c r="J1191" s="159">
        <v>1.4016203703703706E-3</v>
      </c>
      <c r="K1191" s="1">
        <f t="shared" si="32"/>
        <v>150</v>
      </c>
      <c r="L1191" s="160"/>
    </row>
    <row r="1192" spans="10:12" x14ac:dyDescent="0.25">
      <c r="J1192" s="159">
        <v>1.4004629629629629E-3</v>
      </c>
      <c r="K1192" s="1">
        <f t="shared" si="32"/>
        <v>150</v>
      </c>
      <c r="L1192" s="160"/>
    </row>
  </sheetData>
  <autoFilter ref="J1:K1">
    <sortState ref="J2:K1192">
      <sortCondition descending="1" ref="J1"/>
    </sortState>
  </autoFilter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opLeftCell="J1" zoomScale="90" zoomScaleNormal="90" workbookViewId="0">
      <selection activeCell="R12" sqref="R12:R16"/>
    </sheetView>
  </sheetViews>
  <sheetFormatPr defaultRowHeight="15" x14ac:dyDescent="0.25"/>
  <cols>
    <col min="1" max="1" width="5.5703125" customWidth="1"/>
    <col min="2" max="2" width="22.140625" customWidth="1"/>
    <col min="3" max="3" width="11" customWidth="1"/>
    <col min="4" max="4" width="4.42578125" customWidth="1"/>
    <col min="5" max="5" width="5.5703125" customWidth="1"/>
    <col min="6" max="6" width="22.140625" customWidth="1"/>
    <col min="7" max="7" width="11" customWidth="1"/>
    <col min="8" max="8" width="4.42578125" customWidth="1"/>
    <col min="9" max="9" width="5.5703125" customWidth="1"/>
    <col min="10" max="10" width="22.140625" customWidth="1"/>
    <col min="11" max="11" width="11" customWidth="1"/>
    <col min="12" max="12" width="4.42578125" customWidth="1"/>
    <col min="13" max="13" width="5.5703125" customWidth="1"/>
    <col min="14" max="14" width="22.140625" customWidth="1"/>
    <col min="15" max="15" width="11" customWidth="1"/>
    <col min="16" max="16" width="4.42578125" customWidth="1"/>
    <col min="17" max="17" width="5.5703125" customWidth="1"/>
    <col min="18" max="18" width="22.140625" customWidth="1"/>
    <col min="19" max="19" width="11" customWidth="1"/>
    <col min="20" max="20" width="4.42578125" customWidth="1"/>
    <col min="21" max="21" width="5.5703125" customWidth="1"/>
    <col min="22" max="22" width="22.140625" customWidth="1"/>
    <col min="23" max="23" width="11" customWidth="1"/>
    <col min="24" max="24" width="4.42578125" customWidth="1"/>
    <col min="25" max="25" width="5.5703125" customWidth="1"/>
    <col min="26" max="26" width="22.140625" customWidth="1"/>
    <col min="27" max="27" width="11" customWidth="1"/>
    <col min="28" max="28" width="4.42578125" customWidth="1"/>
    <col min="29" max="29" width="5.5703125" customWidth="1"/>
    <col min="30" max="30" width="22.140625" customWidth="1"/>
    <col min="31" max="31" width="11" customWidth="1"/>
    <col min="32" max="32" width="4.42578125" customWidth="1"/>
    <col min="34" max="34" width="16.85546875" customWidth="1"/>
  </cols>
  <sheetData>
    <row r="1" spans="1:35" ht="66.75" customHeight="1" x14ac:dyDescent="0.25">
      <c r="A1" s="321" t="s">
        <v>474</v>
      </c>
      <c r="B1" s="321"/>
      <c r="C1" s="321"/>
      <c r="D1" s="59"/>
      <c r="E1" s="321" t="s">
        <v>483</v>
      </c>
      <c r="F1" s="321"/>
      <c r="G1" s="321"/>
      <c r="H1" s="59"/>
      <c r="I1" s="321" t="s">
        <v>482</v>
      </c>
      <c r="J1" s="321"/>
      <c r="K1" s="321"/>
      <c r="L1" s="59"/>
      <c r="M1" s="321" t="s">
        <v>561</v>
      </c>
      <c r="N1" s="321"/>
      <c r="O1" s="321"/>
      <c r="P1" s="59"/>
      <c r="Q1" s="321" t="s">
        <v>508</v>
      </c>
      <c r="R1" s="321"/>
      <c r="S1" s="321"/>
      <c r="T1" s="59"/>
      <c r="U1" s="321" t="s">
        <v>520</v>
      </c>
      <c r="V1" s="321"/>
      <c r="W1" s="321"/>
      <c r="X1" s="59"/>
      <c r="Y1" s="321" t="s">
        <v>560</v>
      </c>
      <c r="Z1" s="321"/>
      <c r="AA1" s="321"/>
      <c r="AB1" s="59"/>
      <c r="AC1" s="321" t="s">
        <v>545</v>
      </c>
      <c r="AD1" s="321"/>
      <c r="AE1" s="321"/>
      <c r="AI1" s="168"/>
    </row>
    <row r="2" spans="1:35" x14ac:dyDescent="0.25">
      <c r="A2" s="81">
        <v>144</v>
      </c>
      <c r="B2" s="166" t="s">
        <v>464</v>
      </c>
      <c r="C2" s="169">
        <v>39108</v>
      </c>
      <c r="E2" s="81">
        <v>53</v>
      </c>
      <c r="F2" s="166" t="s">
        <v>106</v>
      </c>
      <c r="G2" s="169">
        <v>39265</v>
      </c>
      <c r="I2" s="81">
        <v>84</v>
      </c>
      <c r="J2" s="166" t="s">
        <v>484</v>
      </c>
      <c r="K2" s="169">
        <v>39117</v>
      </c>
      <c r="M2" s="81">
        <v>24</v>
      </c>
      <c r="N2" s="166" t="s">
        <v>497</v>
      </c>
      <c r="O2" s="169">
        <v>39097</v>
      </c>
      <c r="Q2" s="81">
        <v>123</v>
      </c>
      <c r="R2" s="166" t="s">
        <v>509</v>
      </c>
      <c r="S2" s="169">
        <v>39449</v>
      </c>
      <c r="U2" s="81">
        <v>196</v>
      </c>
      <c r="V2" s="166" t="s">
        <v>521</v>
      </c>
      <c r="W2" s="169">
        <v>39125</v>
      </c>
      <c r="Y2" s="81">
        <v>195</v>
      </c>
      <c r="Z2" s="166" t="s">
        <v>533</v>
      </c>
      <c r="AA2" s="169">
        <v>39769</v>
      </c>
      <c r="AC2" s="81">
        <v>93</v>
      </c>
      <c r="AD2" s="166" t="s">
        <v>553</v>
      </c>
      <c r="AE2" s="169">
        <v>39635</v>
      </c>
    </row>
    <row r="3" spans="1:35" x14ac:dyDescent="0.25">
      <c r="A3" s="81">
        <v>190</v>
      </c>
      <c r="B3" s="166" t="s">
        <v>465</v>
      </c>
      <c r="C3" s="169">
        <v>39095</v>
      </c>
      <c r="E3" s="81">
        <v>80</v>
      </c>
      <c r="F3" s="166" t="s">
        <v>476</v>
      </c>
      <c r="G3" s="169">
        <v>39218</v>
      </c>
      <c r="I3" s="81">
        <v>69</v>
      </c>
      <c r="J3" s="166" t="s">
        <v>485</v>
      </c>
      <c r="K3" s="169">
        <v>39233</v>
      </c>
      <c r="M3" s="81">
        <v>18</v>
      </c>
      <c r="N3" s="166" t="s">
        <v>498</v>
      </c>
      <c r="O3" s="169">
        <v>39416</v>
      </c>
      <c r="Q3" s="81">
        <v>6</v>
      </c>
      <c r="R3" s="166" t="s">
        <v>510</v>
      </c>
      <c r="S3" s="169">
        <v>39666</v>
      </c>
      <c r="U3" s="81">
        <v>59</v>
      </c>
      <c r="V3" s="166" t="s">
        <v>522</v>
      </c>
      <c r="W3" s="169">
        <v>39653</v>
      </c>
      <c r="Y3" s="81">
        <v>127</v>
      </c>
      <c r="Z3" s="166" t="s">
        <v>534</v>
      </c>
      <c r="AA3" s="169">
        <v>39700</v>
      </c>
      <c r="AC3" s="81">
        <v>116</v>
      </c>
      <c r="AD3" s="166" t="s">
        <v>554</v>
      </c>
      <c r="AE3" s="169">
        <v>39243</v>
      </c>
    </row>
    <row r="4" spans="1:35" x14ac:dyDescent="0.25">
      <c r="A4" s="81">
        <v>175</v>
      </c>
      <c r="B4" s="166" t="s">
        <v>466</v>
      </c>
      <c r="C4" s="169">
        <v>39394</v>
      </c>
      <c r="E4" s="81">
        <v>117</v>
      </c>
      <c r="F4" s="166" t="s">
        <v>477</v>
      </c>
      <c r="G4" s="169">
        <v>39190</v>
      </c>
      <c r="I4" s="81">
        <v>28</v>
      </c>
      <c r="J4" s="166" t="s">
        <v>486</v>
      </c>
      <c r="K4" s="169">
        <v>39355</v>
      </c>
      <c r="M4" s="81">
        <v>17</v>
      </c>
      <c r="N4" s="166" t="s">
        <v>499</v>
      </c>
      <c r="O4" s="169">
        <v>39126</v>
      </c>
      <c r="Q4" s="81">
        <v>12</v>
      </c>
      <c r="R4" s="166" t="s">
        <v>511</v>
      </c>
      <c r="S4" s="169">
        <v>39657</v>
      </c>
      <c r="U4" s="81">
        <v>60</v>
      </c>
      <c r="V4" s="166" t="s">
        <v>523</v>
      </c>
      <c r="W4" s="169">
        <v>39641</v>
      </c>
      <c r="Y4" s="81">
        <v>62</v>
      </c>
      <c r="Z4" s="166" t="s">
        <v>535</v>
      </c>
      <c r="AA4" s="169">
        <v>39325</v>
      </c>
      <c r="AC4" s="81">
        <v>95</v>
      </c>
      <c r="AD4" s="166" t="s">
        <v>555</v>
      </c>
      <c r="AE4" s="169">
        <v>39197</v>
      </c>
    </row>
    <row r="5" spans="1:35" x14ac:dyDescent="0.25">
      <c r="A5" s="81">
        <v>161</v>
      </c>
      <c r="B5" s="166" t="s">
        <v>559</v>
      </c>
      <c r="C5" s="169">
        <v>39439</v>
      </c>
      <c r="E5" s="81">
        <v>100</v>
      </c>
      <c r="F5" s="166" t="s">
        <v>478</v>
      </c>
      <c r="G5" s="169">
        <v>39110</v>
      </c>
      <c r="I5" s="81">
        <v>76</v>
      </c>
      <c r="J5" s="166" t="s">
        <v>487</v>
      </c>
      <c r="K5" s="169">
        <v>39546</v>
      </c>
      <c r="M5" s="81">
        <v>32</v>
      </c>
      <c r="N5" s="166" t="s">
        <v>500</v>
      </c>
      <c r="O5" s="169">
        <v>39265</v>
      </c>
      <c r="Q5" s="81">
        <v>10</v>
      </c>
      <c r="R5" s="166" t="s">
        <v>518</v>
      </c>
      <c r="S5" s="169">
        <v>39605</v>
      </c>
      <c r="U5" s="81">
        <v>188</v>
      </c>
      <c r="V5" s="166" t="s">
        <v>524</v>
      </c>
      <c r="W5" s="169">
        <v>39360</v>
      </c>
      <c r="Y5" s="81">
        <v>177</v>
      </c>
      <c r="Z5" s="166" t="s">
        <v>536</v>
      </c>
      <c r="AA5" s="169">
        <v>39585</v>
      </c>
      <c r="AC5" s="81">
        <v>168</v>
      </c>
      <c r="AD5" s="166" t="s">
        <v>556</v>
      </c>
      <c r="AE5" s="169">
        <v>39149</v>
      </c>
    </row>
    <row r="6" spans="1:35" x14ac:dyDescent="0.25">
      <c r="A6" s="81">
        <v>73</v>
      </c>
      <c r="B6" s="166" t="s">
        <v>467</v>
      </c>
      <c r="C6" s="169">
        <v>39097</v>
      </c>
      <c r="E6" s="81">
        <v>109</v>
      </c>
      <c r="F6" s="166" t="s">
        <v>479</v>
      </c>
      <c r="G6" s="169">
        <v>39098</v>
      </c>
      <c r="I6" s="81">
        <v>65</v>
      </c>
      <c r="J6" s="166" t="s">
        <v>488</v>
      </c>
      <c r="K6" s="169">
        <v>39610</v>
      </c>
      <c r="M6" s="81">
        <v>46</v>
      </c>
      <c r="N6" s="166" t="s">
        <v>501</v>
      </c>
      <c r="O6" s="169">
        <v>39398</v>
      </c>
      <c r="Q6" s="81">
        <v>38</v>
      </c>
      <c r="R6" s="166" t="s">
        <v>519</v>
      </c>
      <c r="S6" s="169">
        <v>39474</v>
      </c>
      <c r="U6" s="81">
        <v>142</v>
      </c>
      <c r="V6" s="166" t="s">
        <v>525</v>
      </c>
      <c r="W6" s="169">
        <v>39116</v>
      </c>
      <c r="Y6" s="81">
        <v>197</v>
      </c>
      <c r="Z6" s="166" t="s">
        <v>537</v>
      </c>
      <c r="AA6" s="169">
        <v>39604</v>
      </c>
      <c r="AC6" s="81">
        <v>152</v>
      </c>
      <c r="AD6" s="166" t="s">
        <v>557</v>
      </c>
      <c r="AE6" s="169">
        <v>39210</v>
      </c>
    </row>
    <row r="7" spans="1:35" x14ac:dyDescent="0.25">
      <c r="A7" s="81">
        <v>146</v>
      </c>
      <c r="B7" s="166" t="s">
        <v>468</v>
      </c>
      <c r="C7" s="169">
        <v>39203</v>
      </c>
      <c r="E7" s="81">
        <v>178</v>
      </c>
      <c r="F7" s="166" t="s">
        <v>481</v>
      </c>
      <c r="G7" s="169">
        <v>39207</v>
      </c>
      <c r="I7" s="81">
        <v>67</v>
      </c>
      <c r="J7" s="166" t="s">
        <v>489</v>
      </c>
      <c r="K7" s="169">
        <v>39570</v>
      </c>
      <c r="M7" s="81">
        <v>120</v>
      </c>
      <c r="N7" s="166" t="s">
        <v>502</v>
      </c>
      <c r="O7" s="169">
        <v>39662</v>
      </c>
      <c r="Q7" s="81">
        <v>179</v>
      </c>
      <c r="R7" s="166" t="s">
        <v>599</v>
      </c>
      <c r="S7" s="169">
        <v>39485</v>
      </c>
      <c r="U7" s="81">
        <v>104</v>
      </c>
      <c r="V7" s="166" t="s">
        <v>526</v>
      </c>
      <c r="W7" s="169">
        <v>39378</v>
      </c>
      <c r="Y7" s="81">
        <v>165</v>
      </c>
      <c r="Z7" s="166" t="s">
        <v>538</v>
      </c>
      <c r="AA7" s="169">
        <v>39477</v>
      </c>
      <c r="AC7" s="81">
        <v>121</v>
      </c>
      <c r="AD7" s="166" t="s">
        <v>124</v>
      </c>
      <c r="AE7" s="169">
        <v>39403</v>
      </c>
    </row>
    <row r="8" spans="1:35" x14ac:dyDescent="0.25">
      <c r="A8" s="81"/>
      <c r="B8" s="166"/>
      <c r="C8" s="166"/>
      <c r="E8" s="81"/>
      <c r="F8" s="166"/>
      <c r="G8" s="166"/>
      <c r="I8" s="81"/>
      <c r="J8" s="166"/>
      <c r="K8" s="166"/>
      <c r="M8" s="81"/>
      <c r="N8" s="166"/>
      <c r="O8" s="166"/>
      <c r="Q8" s="81"/>
      <c r="R8" s="166"/>
      <c r="S8" s="166"/>
      <c r="U8" s="81"/>
      <c r="V8" s="166"/>
      <c r="W8" s="166"/>
      <c r="Y8" s="81"/>
      <c r="Z8" s="166"/>
      <c r="AA8" s="166"/>
      <c r="AC8" s="81">
        <v>89</v>
      </c>
      <c r="AD8" s="179" t="s">
        <v>558</v>
      </c>
      <c r="AE8" s="169">
        <v>39610</v>
      </c>
    </row>
    <row r="9" spans="1:35" x14ac:dyDescent="0.25">
      <c r="A9" s="81"/>
      <c r="B9" s="166"/>
      <c r="C9" s="166"/>
      <c r="E9" s="81"/>
      <c r="F9" s="166"/>
      <c r="G9" s="166"/>
      <c r="I9" s="81"/>
      <c r="J9" s="166"/>
      <c r="K9" s="166"/>
      <c r="M9" s="81"/>
      <c r="N9" s="166"/>
      <c r="O9" s="166"/>
      <c r="Q9" s="81"/>
      <c r="R9" s="166"/>
      <c r="S9" s="166"/>
      <c r="U9" s="81"/>
      <c r="V9" s="166"/>
      <c r="W9" s="166"/>
      <c r="Y9" s="81"/>
      <c r="Z9" s="166"/>
      <c r="AA9" s="166"/>
      <c r="AC9" s="81"/>
      <c r="AD9" s="166"/>
      <c r="AE9" s="166"/>
    </row>
    <row r="10" spans="1:35" x14ac:dyDescent="0.25">
      <c r="A10" s="163"/>
      <c r="B10" s="167"/>
      <c r="C10" s="167"/>
      <c r="E10" s="163"/>
      <c r="F10" s="167"/>
      <c r="G10" s="167"/>
      <c r="I10" s="163"/>
      <c r="J10" s="167"/>
      <c r="K10" s="167"/>
      <c r="M10" s="163"/>
      <c r="N10" s="167"/>
      <c r="O10" s="167"/>
      <c r="Q10" s="163"/>
      <c r="R10" s="167"/>
      <c r="S10" s="167"/>
      <c r="U10" s="163"/>
      <c r="V10" s="167"/>
      <c r="W10" s="167"/>
      <c r="Y10" s="163"/>
      <c r="Z10" s="167"/>
      <c r="AA10" s="167"/>
      <c r="AC10" s="163"/>
      <c r="AD10" s="167"/>
      <c r="AE10" s="167"/>
    </row>
    <row r="12" spans="1:35" x14ac:dyDescent="0.25">
      <c r="A12" s="81">
        <v>102</v>
      </c>
      <c r="B12" s="166" t="s">
        <v>469</v>
      </c>
      <c r="C12" s="169">
        <v>39098</v>
      </c>
      <c r="E12" s="81">
        <v>56</v>
      </c>
      <c r="F12" s="166" t="s">
        <v>475</v>
      </c>
      <c r="G12" s="169">
        <v>39351</v>
      </c>
      <c r="I12" s="81">
        <v>64</v>
      </c>
      <c r="J12" s="166" t="s">
        <v>490</v>
      </c>
      <c r="K12" s="169">
        <v>39378</v>
      </c>
      <c r="M12" s="81">
        <v>113</v>
      </c>
      <c r="N12" s="166" t="s">
        <v>503</v>
      </c>
      <c r="O12" s="169">
        <v>39232</v>
      </c>
      <c r="Q12" s="81">
        <v>11</v>
      </c>
      <c r="R12" s="166" t="s">
        <v>515</v>
      </c>
      <c r="S12" s="169">
        <v>39528</v>
      </c>
      <c r="U12" s="81">
        <v>111</v>
      </c>
      <c r="V12" s="166" t="s">
        <v>527</v>
      </c>
      <c r="W12" s="169">
        <v>39535</v>
      </c>
      <c r="Y12" s="81">
        <v>154</v>
      </c>
      <c r="Z12" s="166" t="s">
        <v>539</v>
      </c>
      <c r="AA12" s="169">
        <v>39603</v>
      </c>
      <c r="AC12" s="81">
        <v>107</v>
      </c>
      <c r="AD12" s="166" t="s">
        <v>546</v>
      </c>
      <c r="AE12" s="169">
        <v>39585</v>
      </c>
    </row>
    <row r="13" spans="1:35" x14ac:dyDescent="0.25">
      <c r="A13" s="81">
        <v>147</v>
      </c>
      <c r="B13" s="166" t="s">
        <v>470</v>
      </c>
      <c r="C13" s="169">
        <v>39119</v>
      </c>
      <c r="E13" s="81">
        <v>57</v>
      </c>
      <c r="F13" s="166" t="s">
        <v>600</v>
      </c>
      <c r="G13" s="169">
        <v>39190</v>
      </c>
      <c r="I13" s="81">
        <v>99</v>
      </c>
      <c r="J13" s="166" t="s">
        <v>491</v>
      </c>
      <c r="K13" s="169">
        <v>39231</v>
      </c>
      <c r="M13" s="81">
        <v>112</v>
      </c>
      <c r="N13" s="166" t="s">
        <v>504</v>
      </c>
      <c r="O13" s="169">
        <v>39532</v>
      </c>
      <c r="Q13" s="81">
        <v>14</v>
      </c>
      <c r="R13" s="166" t="s">
        <v>516</v>
      </c>
      <c r="S13" s="169">
        <v>39666</v>
      </c>
      <c r="U13" s="81">
        <v>47</v>
      </c>
      <c r="V13" s="166" t="s">
        <v>528</v>
      </c>
      <c r="W13" s="169">
        <v>39224</v>
      </c>
      <c r="Y13" s="81">
        <v>184</v>
      </c>
      <c r="Z13" s="166" t="s">
        <v>540</v>
      </c>
      <c r="AA13" s="169">
        <v>39686</v>
      </c>
      <c r="AC13" s="81">
        <v>189</v>
      </c>
      <c r="AD13" s="166" t="s">
        <v>547</v>
      </c>
      <c r="AE13" s="169">
        <v>39640</v>
      </c>
    </row>
    <row r="14" spans="1:35" ht="15" customHeight="1" x14ac:dyDescent="0.25">
      <c r="A14" s="81">
        <v>171</v>
      </c>
      <c r="B14" s="166" t="s">
        <v>471</v>
      </c>
      <c r="C14" s="169">
        <v>39370</v>
      </c>
      <c r="E14" s="81">
        <v>162</v>
      </c>
      <c r="F14" s="166" t="s">
        <v>562</v>
      </c>
      <c r="G14" s="169">
        <v>39290</v>
      </c>
      <c r="I14" s="81">
        <v>21</v>
      </c>
      <c r="J14" s="166" t="s">
        <v>492</v>
      </c>
      <c r="K14" s="169">
        <v>39342</v>
      </c>
      <c r="M14" s="81">
        <v>110</v>
      </c>
      <c r="N14" s="166" t="s">
        <v>505</v>
      </c>
      <c r="O14" s="169">
        <v>39161</v>
      </c>
      <c r="Q14" s="81">
        <v>35</v>
      </c>
      <c r="R14" s="166" t="s">
        <v>517</v>
      </c>
      <c r="S14" s="169">
        <v>39389</v>
      </c>
      <c r="U14" s="81">
        <v>8</v>
      </c>
      <c r="V14" s="166" t="s">
        <v>529</v>
      </c>
      <c r="W14" s="169">
        <v>39316</v>
      </c>
      <c r="Y14" s="81">
        <v>166</v>
      </c>
      <c r="Z14" s="166" t="s">
        <v>541</v>
      </c>
      <c r="AA14" s="169">
        <v>39477</v>
      </c>
      <c r="AC14" s="81">
        <v>108</v>
      </c>
      <c r="AD14" s="237" t="s">
        <v>548</v>
      </c>
      <c r="AE14" s="169">
        <v>39541</v>
      </c>
    </row>
    <row r="15" spans="1:35" x14ac:dyDescent="0.25">
      <c r="A15" s="81">
        <v>182</v>
      </c>
      <c r="B15" s="166" t="s">
        <v>472</v>
      </c>
      <c r="C15" s="169">
        <v>39129</v>
      </c>
      <c r="E15" s="81">
        <v>164</v>
      </c>
      <c r="F15" s="166" t="s">
        <v>153</v>
      </c>
      <c r="G15" s="169">
        <v>39343</v>
      </c>
      <c r="I15" s="81">
        <v>23</v>
      </c>
      <c r="J15" s="166" t="s">
        <v>493</v>
      </c>
      <c r="K15" s="169">
        <v>39613</v>
      </c>
      <c r="M15" s="81">
        <v>176</v>
      </c>
      <c r="N15" s="166" t="s">
        <v>506</v>
      </c>
      <c r="O15" s="169">
        <v>39315</v>
      </c>
      <c r="Q15" s="81">
        <v>54</v>
      </c>
      <c r="R15" s="166" t="s">
        <v>598</v>
      </c>
      <c r="S15" s="169">
        <v>39610</v>
      </c>
      <c r="U15" s="81">
        <v>1</v>
      </c>
      <c r="V15" s="166" t="s">
        <v>530</v>
      </c>
      <c r="W15" s="169">
        <v>39182</v>
      </c>
      <c r="Y15" s="81">
        <v>199</v>
      </c>
      <c r="Z15" s="166" t="s">
        <v>542</v>
      </c>
      <c r="AA15" s="169">
        <v>39789</v>
      </c>
      <c r="AC15" s="81">
        <v>106</v>
      </c>
      <c r="AD15" s="166" t="s">
        <v>549</v>
      </c>
      <c r="AE15" s="169">
        <v>39619</v>
      </c>
    </row>
    <row r="16" spans="1:35" ht="15" customHeight="1" x14ac:dyDescent="0.25">
      <c r="A16" s="81">
        <v>88</v>
      </c>
      <c r="B16" s="166" t="s">
        <v>473</v>
      </c>
      <c r="C16" s="169">
        <v>39747</v>
      </c>
      <c r="E16" s="81">
        <v>187</v>
      </c>
      <c r="F16" s="166" t="s">
        <v>480</v>
      </c>
      <c r="G16" s="169">
        <v>39449</v>
      </c>
      <c r="I16" s="81">
        <v>19</v>
      </c>
      <c r="J16" s="166" t="s">
        <v>494</v>
      </c>
      <c r="K16" s="169">
        <v>39756</v>
      </c>
      <c r="M16" s="81">
        <v>27</v>
      </c>
      <c r="N16" s="166" t="s">
        <v>84</v>
      </c>
      <c r="O16" s="169">
        <v>39277</v>
      </c>
      <c r="Q16" s="81">
        <v>191</v>
      </c>
      <c r="R16" s="166" t="s">
        <v>512</v>
      </c>
      <c r="S16" s="169">
        <v>39117</v>
      </c>
      <c r="U16" s="81">
        <v>3</v>
      </c>
      <c r="V16" s="166" t="s">
        <v>531</v>
      </c>
      <c r="W16" s="169">
        <v>39445</v>
      </c>
      <c r="Y16" s="81">
        <v>148</v>
      </c>
      <c r="Z16" s="166" t="s">
        <v>543</v>
      </c>
      <c r="AA16" s="169">
        <v>39368</v>
      </c>
      <c r="AC16" s="81">
        <v>118</v>
      </c>
      <c r="AD16" s="166" t="s">
        <v>550</v>
      </c>
      <c r="AE16" s="169">
        <v>39384</v>
      </c>
    </row>
    <row r="17" spans="1:31" x14ac:dyDescent="0.25">
      <c r="A17" s="81">
        <v>68</v>
      </c>
      <c r="B17" s="166" t="s">
        <v>597</v>
      </c>
      <c r="C17" s="169">
        <v>39388</v>
      </c>
      <c r="E17" s="81">
        <v>115</v>
      </c>
      <c r="F17" s="166" t="s">
        <v>115</v>
      </c>
      <c r="G17" s="169">
        <v>39433</v>
      </c>
      <c r="I17" s="81">
        <v>139</v>
      </c>
      <c r="J17" s="166" t="s">
        <v>495</v>
      </c>
      <c r="K17" s="169">
        <v>39417</v>
      </c>
      <c r="M17" s="81">
        <v>181</v>
      </c>
      <c r="N17" s="166" t="s">
        <v>507</v>
      </c>
      <c r="O17" s="169">
        <v>39399</v>
      </c>
      <c r="Q17" s="81"/>
      <c r="R17" s="81"/>
      <c r="S17" s="81"/>
      <c r="U17" s="81">
        <v>9</v>
      </c>
      <c r="V17" s="166" t="s">
        <v>532</v>
      </c>
      <c r="W17" s="169">
        <v>39636</v>
      </c>
      <c r="Y17" s="81">
        <v>185</v>
      </c>
      <c r="Z17" s="166" t="s">
        <v>544</v>
      </c>
      <c r="AA17" s="169">
        <v>39493</v>
      </c>
      <c r="AC17" s="81">
        <v>145</v>
      </c>
      <c r="AD17" s="166" t="s">
        <v>551</v>
      </c>
      <c r="AE17" s="169">
        <v>39106</v>
      </c>
    </row>
    <row r="18" spans="1:31" x14ac:dyDescent="0.25">
      <c r="A18" s="81"/>
      <c r="B18" s="166"/>
      <c r="C18" s="166"/>
      <c r="E18" s="81"/>
      <c r="F18" s="166"/>
      <c r="G18" s="166"/>
      <c r="I18" s="81"/>
      <c r="J18" s="166" t="s">
        <v>496</v>
      </c>
      <c r="K18" s="169">
        <v>39607</v>
      </c>
      <c r="M18" s="81"/>
      <c r="N18" s="166"/>
      <c r="O18" s="166"/>
      <c r="Q18" s="81"/>
      <c r="R18" s="81"/>
      <c r="S18" s="81"/>
      <c r="U18" s="81"/>
      <c r="V18" s="166"/>
      <c r="W18" s="166"/>
      <c r="Y18" s="81"/>
      <c r="Z18" s="166"/>
      <c r="AA18" s="166"/>
      <c r="AC18" s="81">
        <v>58</v>
      </c>
      <c r="AD18" s="179" t="s">
        <v>552</v>
      </c>
      <c r="AE18" s="169">
        <v>39775</v>
      </c>
    </row>
    <row r="19" spans="1:31" x14ac:dyDescent="0.25">
      <c r="A19" s="81"/>
      <c r="B19" s="166"/>
      <c r="C19" s="166"/>
      <c r="E19" s="81"/>
      <c r="F19" s="166"/>
      <c r="G19" s="166"/>
      <c r="I19" s="81"/>
      <c r="J19" s="166"/>
      <c r="K19" s="166"/>
      <c r="M19" s="81"/>
      <c r="N19" s="166"/>
      <c r="O19" s="166"/>
      <c r="Q19" s="81"/>
      <c r="R19" s="166"/>
      <c r="S19" s="166"/>
      <c r="U19" s="81"/>
      <c r="V19" s="166"/>
      <c r="W19" s="166"/>
      <c r="Y19" s="81"/>
      <c r="Z19" s="166"/>
      <c r="AA19" s="166"/>
      <c r="AC19" s="81"/>
      <c r="AD19" s="166"/>
      <c r="AE19" s="166"/>
    </row>
  </sheetData>
  <mergeCells count="8">
    <mergeCell ref="U1:W1"/>
    <mergeCell ref="Y1:AA1"/>
    <mergeCell ref="AC1:AE1"/>
    <mergeCell ref="Q1:S1"/>
    <mergeCell ref="A1:C1"/>
    <mergeCell ref="E1:G1"/>
    <mergeCell ref="I1:K1"/>
    <mergeCell ref="M1:O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O5" sqref="O5"/>
    </sheetView>
  </sheetViews>
  <sheetFormatPr defaultRowHeight="15" x14ac:dyDescent="0.25"/>
  <cols>
    <col min="1" max="1" width="3.7109375" customWidth="1"/>
    <col min="2" max="2" width="19.85546875" customWidth="1"/>
    <col min="3" max="3" width="20.85546875" bestFit="1" customWidth="1"/>
    <col min="4" max="4" width="6" customWidth="1"/>
    <col min="5" max="10" width="7.7109375" customWidth="1"/>
    <col min="11" max="11" width="2.42578125" customWidth="1"/>
    <col min="12" max="12" width="3.7109375" customWidth="1"/>
    <col min="13" max="13" width="19.85546875" customWidth="1"/>
    <col min="14" max="14" width="20.85546875" bestFit="1" customWidth="1"/>
    <col min="15" max="15" width="6" customWidth="1"/>
    <col min="16" max="21" width="7.7109375" customWidth="1"/>
  </cols>
  <sheetData>
    <row r="1" spans="1:21" ht="33.75" customHeight="1" x14ac:dyDescent="0.25">
      <c r="A1" s="224"/>
      <c r="B1" s="225" t="s">
        <v>3</v>
      </c>
      <c r="C1" s="225" t="s">
        <v>594</v>
      </c>
      <c r="D1" s="226" t="s">
        <v>583</v>
      </c>
      <c r="E1" s="323" t="s">
        <v>592</v>
      </c>
      <c r="F1" s="323"/>
      <c r="G1" s="323" t="s">
        <v>593</v>
      </c>
      <c r="H1" s="323"/>
      <c r="I1" s="323">
        <v>800</v>
      </c>
      <c r="J1" s="323"/>
      <c r="K1" s="223"/>
      <c r="L1" s="228"/>
      <c r="M1" s="229" t="s">
        <v>3</v>
      </c>
      <c r="N1" s="229" t="s">
        <v>594</v>
      </c>
      <c r="O1" s="230" t="s">
        <v>583</v>
      </c>
      <c r="P1" s="322" t="s">
        <v>592</v>
      </c>
      <c r="Q1" s="322"/>
      <c r="R1" s="322" t="s">
        <v>593</v>
      </c>
      <c r="S1" s="322"/>
      <c r="T1" s="322">
        <v>600</v>
      </c>
      <c r="U1" s="322"/>
    </row>
    <row r="2" spans="1:21" ht="15.95" customHeight="1" x14ac:dyDescent="0.25">
      <c r="A2" s="3">
        <v>1</v>
      </c>
      <c r="B2" s="203" t="s">
        <v>584</v>
      </c>
      <c r="C2" s="166" t="s">
        <v>553</v>
      </c>
      <c r="D2" s="222">
        <v>93</v>
      </c>
      <c r="E2" s="241"/>
      <c r="F2" s="220" t="str">
        <f>IF(ISNUMBER(E2),RANK(E2,$E$2:$E$49,1),"")</f>
        <v/>
      </c>
      <c r="G2" s="220"/>
      <c r="H2" s="220" t="str">
        <f>IF(ISNUMBER(G2),RANK(G2,$G$2:$G$49,0),"")</f>
        <v/>
      </c>
      <c r="I2" s="220"/>
      <c r="J2" s="220" t="str">
        <f>IF(ISNUMBER(I2),RANK(I2,$I$2:$I$49,1),"")</f>
        <v/>
      </c>
      <c r="K2" s="221"/>
      <c r="L2" s="3">
        <v>1</v>
      </c>
      <c r="M2" s="203" t="s">
        <v>584</v>
      </c>
      <c r="N2" s="166" t="s">
        <v>546</v>
      </c>
      <c r="O2" s="222">
        <v>107</v>
      </c>
      <c r="P2" s="242"/>
      <c r="Q2" s="220" t="str">
        <f>IF(ISNUMBER(P2),RANK(P2,$P$2:$P$49,1),"")</f>
        <v/>
      </c>
      <c r="R2" s="220"/>
      <c r="S2" s="220" t="str">
        <f>IF(ISNUMBER(R2),RANK(R2,$R$2:$R$49,0),"")</f>
        <v/>
      </c>
      <c r="T2" s="220"/>
      <c r="U2" s="220" t="str">
        <f>IF(ISNUMBER(T2),RANK(T2,$T$2:$T$49,1),"")</f>
        <v/>
      </c>
    </row>
    <row r="3" spans="1:21" ht="15.95" customHeight="1" x14ac:dyDescent="0.25">
      <c r="A3" s="3">
        <v>2</v>
      </c>
      <c r="B3" s="203" t="s">
        <v>584</v>
      </c>
      <c r="C3" s="166" t="s">
        <v>554</v>
      </c>
      <c r="D3" s="222">
        <v>116</v>
      </c>
      <c r="E3" s="241"/>
      <c r="F3" s="220" t="str">
        <f t="shared" ref="F3:F49" si="0">IF(ISNUMBER(E3),RANK(E3,$E$2:$E$49,1),"")</f>
        <v/>
      </c>
      <c r="G3" s="220"/>
      <c r="H3" s="220" t="str">
        <f t="shared" ref="H3:H49" si="1">IF(ISNUMBER(G3),RANK(G3,$G$2:$G$49,0),"")</f>
        <v/>
      </c>
      <c r="I3" s="220"/>
      <c r="J3" s="220" t="str">
        <f t="shared" ref="J3:J49" si="2">IF(ISNUMBER(I3),RANK(I3,$I$2:$I$49,1),"")</f>
        <v/>
      </c>
      <c r="K3" s="221"/>
      <c r="L3" s="3">
        <v>2</v>
      </c>
      <c r="M3" s="203" t="s">
        <v>584</v>
      </c>
      <c r="N3" s="166" t="s">
        <v>547</v>
      </c>
      <c r="O3" s="222">
        <v>189</v>
      </c>
      <c r="P3" s="242"/>
      <c r="Q3" s="220" t="str">
        <f t="shared" ref="Q3:Q49" si="3">IF(ISNUMBER(P3),RANK(P3,$P$2:$P$49,1),"")</f>
        <v/>
      </c>
      <c r="R3" s="220"/>
      <c r="S3" s="220" t="str">
        <f t="shared" ref="S3:S49" si="4">IF(ISNUMBER(R3),RANK(R3,$R$2:$R$49,0),"")</f>
        <v/>
      </c>
      <c r="T3" s="220"/>
      <c r="U3" s="220" t="str">
        <f t="shared" ref="U3:U49" si="5">IF(ISNUMBER(T3),RANK(T3,$T$2:$T$49,1),"")</f>
        <v/>
      </c>
    </row>
    <row r="4" spans="1:21" ht="15.95" customHeight="1" x14ac:dyDescent="0.25">
      <c r="A4" s="3">
        <v>3</v>
      </c>
      <c r="B4" s="203" t="s">
        <v>584</v>
      </c>
      <c r="C4" s="166" t="s">
        <v>555</v>
      </c>
      <c r="D4" s="222">
        <v>95</v>
      </c>
      <c r="E4" s="241"/>
      <c r="F4" s="220" t="str">
        <f t="shared" si="0"/>
        <v/>
      </c>
      <c r="G4" s="220"/>
      <c r="H4" s="220" t="str">
        <f t="shared" si="1"/>
        <v/>
      </c>
      <c r="I4" s="220"/>
      <c r="J4" s="220" t="str">
        <f t="shared" si="2"/>
        <v/>
      </c>
      <c r="K4" s="221"/>
      <c r="L4" s="3">
        <v>3</v>
      </c>
      <c r="M4" s="203" t="s">
        <v>584</v>
      </c>
      <c r="N4" s="166" t="s">
        <v>548</v>
      </c>
      <c r="O4" s="222">
        <v>108</v>
      </c>
      <c r="P4" s="242"/>
      <c r="Q4" s="220" t="str">
        <f t="shared" si="3"/>
        <v/>
      </c>
      <c r="R4" s="220"/>
      <c r="S4" s="220" t="str">
        <f t="shared" si="4"/>
        <v/>
      </c>
      <c r="T4" s="220"/>
      <c r="U4" s="220" t="str">
        <f t="shared" si="5"/>
        <v/>
      </c>
    </row>
    <row r="5" spans="1:21" ht="15.95" customHeight="1" x14ac:dyDescent="0.25">
      <c r="A5" s="3">
        <v>4</v>
      </c>
      <c r="B5" s="203" t="s">
        <v>584</v>
      </c>
      <c r="C5" s="166" t="s">
        <v>556</v>
      </c>
      <c r="D5" s="222">
        <v>168</v>
      </c>
      <c r="E5" s="241"/>
      <c r="F5" s="220" t="str">
        <f t="shared" si="0"/>
        <v/>
      </c>
      <c r="G5" s="220"/>
      <c r="H5" s="220" t="str">
        <f t="shared" si="1"/>
        <v/>
      </c>
      <c r="I5" s="220"/>
      <c r="J5" s="220" t="str">
        <f t="shared" si="2"/>
        <v/>
      </c>
      <c r="K5" s="221"/>
      <c r="L5" s="3">
        <v>4</v>
      </c>
      <c r="M5" s="203" t="s">
        <v>584</v>
      </c>
      <c r="N5" s="166" t="s">
        <v>549</v>
      </c>
      <c r="O5" s="222">
        <v>106</v>
      </c>
      <c r="P5" s="242"/>
      <c r="Q5" s="220" t="str">
        <f t="shared" si="3"/>
        <v/>
      </c>
      <c r="R5" s="220"/>
      <c r="S5" s="220" t="str">
        <f t="shared" si="4"/>
        <v/>
      </c>
      <c r="T5" s="220"/>
      <c r="U5" s="220" t="str">
        <f t="shared" si="5"/>
        <v/>
      </c>
    </row>
    <row r="6" spans="1:21" ht="15.95" customHeight="1" x14ac:dyDescent="0.25">
      <c r="A6" s="3">
        <v>5</v>
      </c>
      <c r="B6" s="203" t="s">
        <v>584</v>
      </c>
      <c r="C6" s="166" t="s">
        <v>557</v>
      </c>
      <c r="D6" s="222">
        <v>152</v>
      </c>
      <c r="E6" s="241"/>
      <c r="F6" s="220" t="str">
        <f t="shared" si="0"/>
        <v/>
      </c>
      <c r="G6" s="220"/>
      <c r="H6" s="220" t="str">
        <f t="shared" si="1"/>
        <v/>
      </c>
      <c r="I6" s="220"/>
      <c r="J6" s="220" t="str">
        <f t="shared" si="2"/>
        <v/>
      </c>
      <c r="K6" s="221"/>
      <c r="L6" s="3">
        <v>5</v>
      </c>
      <c r="M6" s="203" t="s">
        <v>584</v>
      </c>
      <c r="N6" s="166" t="s">
        <v>550</v>
      </c>
      <c r="O6" s="222">
        <v>118</v>
      </c>
      <c r="P6" s="242"/>
      <c r="Q6" s="220" t="str">
        <f t="shared" si="3"/>
        <v/>
      </c>
      <c r="R6" s="220"/>
      <c r="S6" s="220" t="str">
        <f t="shared" si="4"/>
        <v/>
      </c>
      <c r="T6" s="220"/>
      <c r="U6" s="220" t="str">
        <f t="shared" si="5"/>
        <v/>
      </c>
    </row>
    <row r="7" spans="1:21" ht="15.95" customHeight="1" x14ac:dyDescent="0.25">
      <c r="A7" s="3">
        <v>6</v>
      </c>
      <c r="B7" s="203" t="s">
        <v>584</v>
      </c>
      <c r="C7" s="166" t="s">
        <v>124</v>
      </c>
      <c r="D7" s="222">
        <v>121</v>
      </c>
      <c r="E7" s="241"/>
      <c r="F7" s="220" t="str">
        <f t="shared" si="0"/>
        <v/>
      </c>
      <c r="G7" s="220"/>
      <c r="H7" s="220" t="str">
        <f t="shared" si="1"/>
        <v/>
      </c>
      <c r="I7" s="220"/>
      <c r="J7" s="220" t="str">
        <f t="shared" si="2"/>
        <v/>
      </c>
      <c r="K7" s="221"/>
      <c r="L7" s="3">
        <v>6</v>
      </c>
      <c r="M7" s="203" t="s">
        <v>584</v>
      </c>
      <c r="N7" s="166" t="s">
        <v>551</v>
      </c>
      <c r="O7" s="222">
        <v>145</v>
      </c>
      <c r="P7" s="242"/>
      <c r="Q7" s="220" t="str">
        <f t="shared" si="3"/>
        <v/>
      </c>
      <c r="R7" s="220"/>
      <c r="S7" s="220" t="str">
        <f t="shared" si="4"/>
        <v/>
      </c>
      <c r="T7" s="220"/>
      <c r="U7" s="220" t="str">
        <f t="shared" si="5"/>
        <v/>
      </c>
    </row>
    <row r="8" spans="1:21" ht="15.95" customHeight="1" x14ac:dyDescent="0.25">
      <c r="A8" s="3">
        <v>7</v>
      </c>
      <c r="B8" s="219" t="s">
        <v>585</v>
      </c>
      <c r="C8" s="166" t="s">
        <v>533</v>
      </c>
      <c r="D8" s="222">
        <v>195</v>
      </c>
      <c r="E8" s="241"/>
      <c r="F8" s="220" t="str">
        <f t="shared" si="0"/>
        <v/>
      </c>
      <c r="G8" s="220"/>
      <c r="H8" s="220" t="str">
        <f t="shared" si="1"/>
        <v/>
      </c>
      <c r="I8" s="220"/>
      <c r="J8" s="220" t="str">
        <f t="shared" si="2"/>
        <v/>
      </c>
      <c r="K8" s="221"/>
      <c r="L8" s="3">
        <v>7</v>
      </c>
      <c r="M8" s="219" t="s">
        <v>585</v>
      </c>
      <c r="N8" s="166" t="s">
        <v>539</v>
      </c>
      <c r="O8" s="222">
        <v>154</v>
      </c>
      <c r="P8" s="242"/>
      <c r="Q8" s="220" t="str">
        <f t="shared" si="3"/>
        <v/>
      </c>
      <c r="R8" s="220"/>
      <c r="S8" s="220" t="str">
        <f t="shared" si="4"/>
        <v/>
      </c>
      <c r="T8" s="220"/>
      <c r="U8" s="220" t="str">
        <f t="shared" si="5"/>
        <v/>
      </c>
    </row>
    <row r="9" spans="1:21" ht="15.95" customHeight="1" x14ac:dyDescent="0.25">
      <c r="A9" s="3">
        <v>8</v>
      </c>
      <c r="B9" s="219" t="s">
        <v>585</v>
      </c>
      <c r="C9" s="166" t="s">
        <v>534</v>
      </c>
      <c r="D9" s="222">
        <v>127</v>
      </c>
      <c r="E9" s="241"/>
      <c r="F9" s="220" t="str">
        <f t="shared" si="0"/>
        <v/>
      </c>
      <c r="G9" s="220"/>
      <c r="H9" s="220" t="str">
        <f t="shared" si="1"/>
        <v/>
      </c>
      <c r="I9" s="220"/>
      <c r="J9" s="220" t="str">
        <f t="shared" si="2"/>
        <v/>
      </c>
      <c r="K9" s="221"/>
      <c r="L9" s="3">
        <v>8</v>
      </c>
      <c r="M9" s="219" t="s">
        <v>585</v>
      </c>
      <c r="N9" s="166" t="s">
        <v>540</v>
      </c>
      <c r="O9" s="222">
        <v>184</v>
      </c>
      <c r="P9" s="242"/>
      <c r="Q9" s="220" t="str">
        <f t="shared" si="3"/>
        <v/>
      </c>
      <c r="R9" s="220" t="s">
        <v>595</v>
      </c>
      <c r="S9" s="220" t="str">
        <f t="shared" si="4"/>
        <v/>
      </c>
      <c r="T9" s="220"/>
      <c r="U9" s="220" t="str">
        <f t="shared" si="5"/>
        <v/>
      </c>
    </row>
    <row r="10" spans="1:21" ht="15.95" customHeight="1" x14ac:dyDescent="0.25">
      <c r="A10" s="3">
        <v>9</v>
      </c>
      <c r="B10" s="219" t="s">
        <v>585</v>
      </c>
      <c r="C10" s="166" t="s">
        <v>535</v>
      </c>
      <c r="D10" s="222">
        <v>62</v>
      </c>
      <c r="E10" s="241"/>
      <c r="F10" s="220" t="str">
        <f t="shared" si="0"/>
        <v/>
      </c>
      <c r="G10" s="220"/>
      <c r="H10" s="220" t="str">
        <f t="shared" si="1"/>
        <v/>
      </c>
      <c r="I10" s="220"/>
      <c r="J10" s="220" t="str">
        <f t="shared" si="2"/>
        <v/>
      </c>
      <c r="K10" s="221"/>
      <c r="L10" s="3">
        <v>9</v>
      </c>
      <c r="M10" s="219" t="s">
        <v>585</v>
      </c>
      <c r="N10" s="166" t="s">
        <v>541</v>
      </c>
      <c r="O10" s="222">
        <v>166</v>
      </c>
      <c r="P10" s="242"/>
      <c r="Q10" s="220" t="str">
        <f t="shared" si="3"/>
        <v/>
      </c>
      <c r="R10" s="220"/>
      <c r="S10" s="220" t="str">
        <f t="shared" si="4"/>
        <v/>
      </c>
      <c r="T10" s="220"/>
      <c r="U10" s="220" t="str">
        <f t="shared" si="5"/>
        <v/>
      </c>
    </row>
    <row r="11" spans="1:21" ht="15.95" customHeight="1" x14ac:dyDescent="0.25">
      <c r="A11" s="3">
        <v>10</v>
      </c>
      <c r="B11" s="219" t="s">
        <v>585</v>
      </c>
      <c r="C11" s="166" t="s">
        <v>536</v>
      </c>
      <c r="D11" s="222">
        <v>177</v>
      </c>
      <c r="E11" s="241"/>
      <c r="F11" s="220" t="str">
        <f t="shared" si="0"/>
        <v/>
      </c>
      <c r="G11" s="220"/>
      <c r="H11" s="220" t="str">
        <f t="shared" si="1"/>
        <v/>
      </c>
      <c r="I11" s="220"/>
      <c r="J11" s="220" t="str">
        <f t="shared" si="2"/>
        <v/>
      </c>
      <c r="K11" s="221"/>
      <c r="L11" s="3">
        <v>10</v>
      </c>
      <c r="M11" s="219" t="s">
        <v>585</v>
      </c>
      <c r="N11" s="166" t="s">
        <v>542</v>
      </c>
      <c r="O11" s="222">
        <v>199</v>
      </c>
      <c r="P11" s="242"/>
      <c r="Q11" s="220" t="str">
        <f t="shared" si="3"/>
        <v/>
      </c>
      <c r="R11" s="220"/>
      <c r="S11" s="220" t="str">
        <f t="shared" si="4"/>
        <v/>
      </c>
      <c r="T11" s="220"/>
      <c r="U11" s="220" t="str">
        <f t="shared" si="5"/>
        <v/>
      </c>
    </row>
    <row r="12" spans="1:21" ht="15.95" customHeight="1" x14ac:dyDescent="0.25">
      <c r="A12" s="3">
        <v>11</v>
      </c>
      <c r="B12" s="219" t="s">
        <v>585</v>
      </c>
      <c r="C12" s="166" t="s">
        <v>537</v>
      </c>
      <c r="D12" s="222">
        <v>197</v>
      </c>
      <c r="E12" s="241"/>
      <c r="F12" s="220" t="str">
        <f t="shared" si="0"/>
        <v/>
      </c>
      <c r="G12" s="220"/>
      <c r="H12" s="220" t="str">
        <f t="shared" si="1"/>
        <v/>
      </c>
      <c r="I12" s="220"/>
      <c r="J12" s="220" t="str">
        <f t="shared" si="2"/>
        <v/>
      </c>
      <c r="K12" s="221"/>
      <c r="L12" s="3">
        <v>11</v>
      </c>
      <c r="M12" s="219" t="s">
        <v>585</v>
      </c>
      <c r="N12" s="166" t="s">
        <v>543</v>
      </c>
      <c r="O12" s="222">
        <v>148</v>
      </c>
      <c r="P12" s="242"/>
      <c r="Q12" s="220" t="str">
        <f t="shared" si="3"/>
        <v/>
      </c>
      <c r="R12" s="220"/>
      <c r="S12" s="220" t="str">
        <f t="shared" si="4"/>
        <v/>
      </c>
      <c r="T12" s="220"/>
      <c r="U12" s="220" t="str">
        <f t="shared" si="5"/>
        <v/>
      </c>
    </row>
    <row r="13" spans="1:21" ht="15.95" customHeight="1" x14ac:dyDescent="0.25">
      <c r="A13" s="3">
        <v>12</v>
      </c>
      <c r="B13" s="219" t="s">
        <v>585</v>
      </c>
      <c r="C13" s="166" t="s">
        <v>538</v>
      </c>
      <c r="D13" s="222">
        <v>165</v>
      </c>
      <c r="E13" s="241"/>
      <c r="F13" s="220" t="str">
        <f t="shared" si="0"/>
        <v/>
      </c>
      <c r="G13" s="220"/>
      <c r="H13" s="220" t="str">
        <f t="shared" si="1"/>
        <v/>
      </c>
      <c r="I13" s="220"/>
      <c r="J13" s="220" t="str">
        <f t="shared" si="2"/>
        <v/>
      </c>
      <c r="K13" s="221"/>
      <c r="L13" s="3">
        <v>12</v>
      </c>
      <c r="M13" s="219" t="s">
        <v>585</v>
      </c>
      <c r="N13" s="166" t="s">
        <v>544</v>
      </c>
      <c r="O13" s="222">
        <v>185</v>
      </c>
      <c r="P13" s="242"/>
      <c r="Q13" s="220" t="str">
        <f t="shared" si="3"/>
        <v/>
      </c>
      <c r="R13" s="220"/>
      <c r="S13" s="220" t="str">
        <f t="shared" si="4"/>
        <v/>
      </c>
      <c r="T13" s="220"/>
      <c r="U13" s="220" t="str">
        <f t="shared" si="5"/>
        <v/>
      </c>
    </row>
    <row r="14" spans="1:21" ht="15.95" customHeight="1" x14ac:dyDescent="0.25">
      <c r="A14" s="3">
        <v>13</v>
      </c>
      <c r="B14" s="203" t="s">
        <v>586</v>
      </c>
      <c r="C14" s="166" t="s">
        <v>521</v>
      </c>
      <c r="D14" s="222">
        <v>196</v>
      </c>
      <c r="E14" s="241"/>
      <c r="F14" s="220" t="str">
        <f t="shared" si="0"/>
        <v/>
      </c>
      <c r="G14" s="220"/>
      <c r="H14" s="220" t="str">
        <f t="shared" si="1"/>
        <v/>
      </c>
      <c r="I14" s="220"/>
      <c r="J14" s="220" t="str">
        <f t="shared" si="2"/>
        <v/>
      </c>
      <c r="K14" s="221"/>
      <c r="L14" s="3">
        <v>13</v>
      </c>
      <c r="M14" s="203" t="s">
        <v>586</v>
      </c>
      <c r="N14" s="166" t="s">
        <v>527</v>
      </c>
      <c r="O14" s="222">
        <v>111</v>
      </c>
      <c r="P14" s="242"/>
      <c r="Q14" s="220" t="str">
        <f t="shared" si="3"/>
        <v/>
      </c>
      <c r="R14" s="220"/>
      <c r="S14" s="220" t="str">
        <f t="shared" si="4"/>
        <v/>
      </c>
      <c r="T14" s="220"/>
      <c r="U14" s="220" t="str">
        <f t="shared" si="5"/>
        <v/>
      </c>
    </row>
    <row r="15" spans="1:21" ht="15.95" customHeight="1" x14ac:dyDescent="0.25">
      <c r="A15" s="3">
        <v>14</v>
      </c>
      <c r="B15" s="203" t="s">
        <v>586</v>
      </c>
      <c r="C15" s="166" t="s">
        <v>522</v>
      </c>
      <c r="D15" s="222">
        <v>59</v>
      </c>
      <c r="E15" s="241"/>
      <c r="F15" s="220" t="str">
        <f t="shared" si="0"/>
        <v/>
      </c>
      <c r="G15" s="220"/>
      <c r="H15" s="220" t="str">
        <f t="shared" si="1"/>
        <v/>
      </c>
      <c r="I15" s="220"/>
      <c r="J15" s="220" t="str">
        <f t="shared" si="2"/>
        <v/>
      </c>
      <c r="K15" s="221"/>
      <c r="L15" s="3">
        <v>14</v>
      </c>
      <c r="M15" s="203" t="s">
        <v>586</v>
      </c>
      <c r="N15" s="166" t="s">
        <v>528</v>
      </c>
      <c r="O15" s="222">
        <v>47</v>
      </c>
      <c r="P15" s="242"/>
      <c r="Q15" s="220" t="str">
        <f t="shared" si="3"/>
        <v/>
      </c>
      <c r="R15" s="220"/>
      <c r="S15" s="220" t="str">
        <f t="shared" si="4"/>
        <v/>
      </c>
      <c r="T15" s="220"/>
      <c r="U15" s="220" t="str">
        <f t="shared" si="5"/>
        <v/>
      </c>
    </row>
    <row r="16" spans="1:21" ht="15.95" customHeight="1" x14ac:dyDescent="0.25">
      <c r="A16" s="3">
        <v>15</v>
      </c>
      <c r="B16" s="203" t="s">
        <v>586</v>
      </c>
      <c r="C16" s="166" t="s">
        <v>523</v>
      </c>
      <c r="D16" s="222">
        <v>60</v>
      </c>
      <c r="E16" s="241"/>
      <c r="F16" s="220" t="str">
        <f t="shared" si="0"/>
        <v/>
      </c>
      <c r="G16" s="220"/>
      <c r="H16" s="220" t="str">
        <f t="shared" si="1"/>
        <v/>
      </c>
      <c r="I16" s="220"/>
      <c r="J16" s="220" t="str">
        <f t="shared" si="2"/>
        <v/>
      </c>
      <c r="K16" s="221"/>
      <c r="L16" s="3">
        <v>15</v>
      </c>
      <c r="M16" s="203" t="s">
        <v>586</v>
      </c>
      <c r="N16" s="166" t="s">
        <v>529</v>
      </c>
      <c r="O16" s="222">
        <v>8</v>
      </c>
      <c r="P16" s="242"/>
      <c r="Q16" s="220" t="str">
        <f t="shared" si="3"/>
        <v/>
      </c>
      <c r="R16" s="220"/>
      <c r="S16" s="220" t="str">
        <f t="shared" si="4"/>
        <v/>
      </c>
      <c r="T16" s="220"/>
      <c r="U16" s="220" t="str">
        <f t="shared" si="5"/>
        <v/>
      </c>
    </row>
    <row r="17" spans="1:21" ht="15.95" customHeight="1" x14ac:dyDescent="0.25">
      <c r="A17" s="3">
        <v>16</v>
      </c>
      <c r="B17" s="203" t="s">
        <v>586</v>
      </c>
      <c r="C17" s="166" t="s">
        <v>524</v>
      </c>
      <c r="D17" s="222">
        <v>188</v>
      </c>
      <c r="E17" s="241"/>
      <c r="F17" s="220" t="str">
        <f t="shared" si="0"/>
        <v/>
      </c>
      <c r="G17" s="220"/>
      <c r="H17" s="220" t="str">
        <f t="shared" si="1"/>
        <v/>
      </c>
      <c r="I17" s="220"/>
      <c r="J17" s="220" t="str">
        <f t="shared" si="2"/>
        <v/>
      </c>
      <c r="K17" s="221"/>
      <c r="L17" s="3">
        <v>16</v>
      </c>
      <c r="M17" s="203" t="s">
        <v>586</v>
      </c>
      <c r="N17" s="166" t="s">
        <v>530</v>
      </c>
      <c r="O17" s="222">
        <v>1</v>
      </c>
      <c r="P17" s="242"/>
      <c r="Q17" s="220" t="str">
        <f t="shared" si="3"/>
        <v/>
      </c>
      <c r="R17" s="220"/>
      <c r="S17" s="220" t="str">
        <f t="shared" si="4"/>
        <v/>
      </c>
      <c r="T17" s="220"/>
      <c r="U17" s="220" t="str">
        <f t="shared" si="5"/>
        <v/>
      </c>
    </row>
    <row r="18" spans="1:21" ht="15.95" customHeight="1" x14ac:dyDescent="0.25">
      <c r="A18" s="3">
        <v>17</v>
      </c>
      <c r="B18" s="203" t="s">
        <v>586</v>
      </c>
      <c r="C18" s="166" t="s">
        <v>525</v>
      </c>
      <c r="D18" s="222">
        <v>142</v>
      </c>
      <c r="E18" s="241"/>
      <c r="F18" s="220" t="str">
        <f t="shared" si="0"/>
        <v/>
      </c>
      <c r="G18" s="220"/>
      <c r="H18" s="220" t="str">
        <f t="shared" si="1"/>
        <v/>
      </c>
      <c r="I18" s="220"/>
      <c r="J18" s="220" t="str">
        <f t="shared" si="2"/>
        <v/>
      </c>
      <c r="K18" s="221"/>
      <c r="L18" s="3">
        <v>17</v>
      </c>
      <c r="M18" s="203" t="s">
        <v>586</v>
      </c>
      <c r="N18" s="166" t="s">
        <v>531</v>
      </c>
      <c r="O18" s="222">
        <v>3</v>
      </c>
      <c r="P18" s="242"/>
      <c r="Q18" s="220" t="str">
        <f t="shared" si="3"/>
        <v/>
      </c>
      <c r="R18" s="220"/>
      <c r="S18" s="220" t="str">
        <f t="shared" si="4"/>
        <v/>
      </c>
      <c r="T18" s="220"/>
      <c r="U18" s="220" t="str">
        <f t="shared" si="5"/>
        <v/>
      </c>
    </row>
    <row r="19" spans="1:21" ht="15.95" customHeight="1" x14ac:dyDescent="0.25">
      <c r="A19" s="3">
        <v>18</v>
      </c>
      <c r="B19" s="203" t="s">
        <v>586</v>
      </c>
      <c r="C19" s="166" t="s">
        <v>526</v>
      </c>
      <c r="D19" s="222">
        <v>104</v>
      </c>
      <c r="E19" s="241"/>
      <c r="F19" s="220" t="str">
        <f t="shared" si="0"/>
        <v/>
      </c>
      <c r="G19" s="220"/>
      <c r="H19" s="220" t="str">
        <f t="shared" si="1"/>
        <v/>
      </c>
      <c r="I19" s="220"/>
      <c r="J19" s="220" t="str">
        <f t="shared" si="2"/>
        <v/>
      </c>
      <c r="K19" s="221"/>
      <c r="L19" s="3">
        <v>18</v>
      </c>
      <c r="M19" s="203" t="s">
        <v>586</v>
      </c>
      <c r="N19" s="166" t="s">
        <v>532</v>
      </c>
      <c r="O19" s="222">
        <v>9</v>
      </c>
      <c r="P19" s="242"/>
      <c r="Q19" s="220" t="str">
        <f t="shared" si="3"/>
        <v/>
      </c>
      <c r="R19" s="220"/>
      <c r="S19" s="220" t="str">
        <f t="shared" si="4"/>
        <v/>
      </c>
      <c r="T19" s="220"/>
      <c r="U19" s="220" t="str">
        <f t="shared" si="5"/>
        <v/>
      </c>
    </row>
    <row r="20" spans="1:21" ht="15.95" customHeight="1" x14ac:dyDescent="0.25">
      <c r="A20" s="3">
        <v>19</v>
      </c>
      <c r="B20" s="203" t="s">
        <v>587</v>
      </c>
      <c r="C20" s="166" t="s">
        <v>509</v>
      </c>
      <c r="D20" s="99">
        <v>123</v>
      </c>
      <c r="E20" s="241"/>
      <c r="F20" s="220" t="str">
        <f t="shared" si="0"/>
        <v/>
      </c>
      <c r="G20" s="220"/>
      <c r="H20" s="220" t="str">
        <f t="shared" si="1"/>
        <v/>
      </c>
      <c r="I20" s="220"/>
      <c r="J20" s="220" t="str">
        <f t="shared" si="2"/>
        <v/>
      </c>
      <c r="K20" s="221"/>
      <c r="L20" s="3">
        <v>19</v>
      </c>
      <c r="M20" s="203" t="s">
        <v>587</v>
      </c>
      <c r="N20" s="166" t="s">
        <v>515</v>
      </c>
      <c r="O20" s="222">
        <v>11</v>
      </c>
      <c r="P20" s="242">
        <v>9.8000000000000007</v>
      </c>
      <c r="Q20" s="220">
        <f t="shared" si="3"/>
        <v>3</v>
      </c>
      <c r="R20" s="220"/>
      <c r="S20" s="220" t="str">
        <f t="shared" si="4"/>
        <v/>
      </c>
      <c r="T20" s="220"/>
      <c r="U20" s="220" t="str">
        <f t="shared" si="5"/>
        <v/>
      </c>
    </row>
    <row r="21" spans="1:21" ht="15.95" customHeight="1" x14ac:dyDescent="0.25">
      <c r="A21" s="3">
        <v>20</v>
      </c>
      <c r="B21" s="203" t="s">
        <v>587</v>
      </c>
      <c r="C21" s="166" t="s">
        <v>510</v>
      </c>
      <c r="D21" s="99">
        <v>6</v>
      </c>
      <c r="E21" s="241"/>
      <c r="F21" s="220" t="str">
        <f t="shared" si="0"/>
        <v/>
      </c>
      <c r="G21" s="220"/>
      <c r="H21" s="220" t="str">
        <f t="shared" si="1"/>
        <v/>
      </c>
      <c r="I21" s="220"/>
      <c r="J21" s="220" t="str">
        <f t="shared" si="2"/>
        <v/>
      </c>
      <c r="K21" s="221"/>
      <c r="L21" s="3">
        <v>20</v>
      </c>
      <c r="M21" s="203" t="s">
        <v>587</v>
      </c>
      <c r="N21" s="166" t="s">
        <v>516</v>
      </c>
      <c r="O21" s="222">
        <v>14</v>
      </c>
      <c r="P21" s="242">
        <v>9.6</v>
      </c>
      <c r="Q21" s="220">
        <f t="shared" si="3"/>
        <v>2</v>
      </c>
      <c r="R21" s="220"/>
      <c r="S21" s="220" t="str">
        <f t="shared" si="4"/>
        <v/>
      </c>
      <c r="T21" s="220"/>
      <c r="U21" s="220" t="str">
        <f t="shared" si="5"/>
        <v/>
      </c>
    </row>
    <row r="22" spans="1:21" ht="15.95" customHeight="1" x14ac:dyDescent="0.25">
      <c r="A22" s="3">
        <v>21</v>
      </c>
      <c r="B22" s="203" t="s">
        <v>587</v>
      </c>
      <c r="C22" s="166" t="s">
        <v>511</v>
      </c>
      <c r="D22" s="99">
        <v>12</v>
      </c>
      <c r="E22" s="241"/>
      <c r="F22" s="220" t="str">
        <f t="shared" si="0"/>
        <v/>
      </c>
      <c r="G22" s="220"/>
      <c r="H22" s="220" t="str">
        <f t="shared" si="1"/>
        <v/>
      </c>
      <c r="I22" s="220"/>
      <c r="J22" s="220" t="str">
        <f t="shared" si="2"/>
        <v/>
      </c>
      <c r="K22" s="221"/>
      <c r="L22" s="3">
        <v>21</v>
      </c>
      <c r="M22" s="203" t="s">
        <v>587</v>
      </c>
      <c r="N22" s="166" t="s">
        <v>517</v>
      </c>
      <c r="O22" s="222">
        <v>35</v>
      </c>
      <c r="P22" s="242"/>
      <c r="Q22" s="220" t="str">
        <f t="shared" si="3"/>
        <v/>
      </c>
      <c r="R22" s="220"/>
      <c r="S22" s="220" t="str">
        <f t="shared" si="4"/>
        <v/>
      </c>
      <c r="T22" s="220"/>
      <c r="U22" s="220" t="str">
        <f t="shared" si="5"/>
        <v/>
      </c>
    </row>
    <row r="23" spans="1:21" ht="15.95" customHeight="1" x14ac:dyDescent="0.25">
      <c r="A23" s="3">
        <v>22</v>
      </c>
      <c r="B23" s="203" t="s">
        <v>587</v>
      </c>
      <c r="C23" s="166" t="s">
        <v>518</v>
      </c>
      <c r="D23" s="99">
        <v>10</v>
      </c>
      <c r="E23" s="241"/>
      <c r="F23" s="220" t="str">
        <f t="shared" si="0"/>
        <v/>
      </c>
      <c r="G23" s="220"/>
      <c r="H23" s="220" t="str">
        <f t="shared" si="1"/>
        <v/>
      </c>
      <c r="I23" s="220"/>
      <c r="J23" s="220" t="str">
        <f t="shared" si="2"/>
        <v/>
      </c>
      <c r="K23" s="221"/>
      <c r="L23" s="3">
        <v>22</v>
      </c>
      <c r="M23" s="203" t="s">
        <v>587</v>
      </c>
      <c r="N23" s="166" t="s">
        <v>598</v>
      </c>
      <c r="O23" s="222">
        <v>54</v>
      </c>
      <c r="P23" s="242"/>
      <c r="Q23" s="220" t="str">
        <f t="shared" si="3"/>
        <v/>
      </c>
      <c r="R23" s="220"/>
      <c r="S23" s="220" t="str">
        <f t="shared" si="4"/>
        <v/>
      </c>
      <c r="T23" s="220"/>
      <c r="U23" s="220" t="str">
        <f t="shared" si="5"/>
        <v/>
      </c>
    </row>
    <row r="24" spans="1:21" ht="15.95" customHeight="1" x14ac:dyDescent="0.25">
      <c r="A24" s="3">
        <v>23</v>
      </c>
      <c r="B24" s="203" t="s">
        <v>587</v>
      </c>
      <c r="C24" s="166" t="s">
        <v>519</v>
      </c>
      <c r="D24" s="99">
        <v>38</v>
      </c>
      <c r="E24" s="241"/>
      <c r="F24" s="220" t="str">
        <f t="shared" si="0"/>
        <v/>
      </c>
      <c r="G24" s="220"/>
      <c r="H24" s="220" t="str">
        <f t="shared" si="1"/>
        <v/>
      </c>
      <c r="I24" s="220"/>
      <c r="J24" s="220" t="str">
        <f t="shared" si="2"/>
        <v/>
      </c>
      <c r="K24" s="221"/>
      <c r="L24" s="3">
        <v>23</v>
      </c>
      <c r="M24" s="203" t="s">
        <v>587</v>
      </c>
      <c r="N24" s="166" t="s">
        <v>512</v>
      </c>
      <c r="O24" s="222">
        <v>191</v>
      </c>
      <c r="P24" s="242"/>
      <c r="Q24" s="220" t="str">
        <f t="shared" si="3"/>
        <v/>
      </c>
      <c r="R24" s="220"/>
      <c r="S24" s="220" t="str">
        <f t="shared" si="4"/>
        <v/>
      </c>
      <c r="T24" s="220"/>
      <c r="U24" s="220" t="str">
        <f t="shared" si="5"/>
        <v/>
      </c>
    </row>
    <row r="25" spans="1:21" ht="15.95" customHeight="1" x14ac:dyDescent="0.25">
      <c r="A25" s="3">
        <v>24</v>
      </c>
      <c r="B25" s="203" t="s">
        <v>587</v>
      </c>
      <c r="C25" s="166" t="s">
        <v>599</v>
      </c>
      <c r="D25" s="99">
        <v>179</v>
      </c>
      <c r="E25" s="241"/>
      <c r="F25" s="220" t="str">
        <f t="shared" si="0"/>
        <v/>
      </c>
      <c r="G25" s="220"/>
      <c r="H25" s="220" t="str">
        <f t="shared" si="1"/>
        <v/>
      </c>
      <c r="I25" s="220"/>
      <c r="J25" s="220" t="str">
        <f t="shared" si="2"/>
        <v/>
      </c>
      <c r="K25" s="221"/>
      <c r="L25" s="3">
        <v>24</v>
      </c>
      <c r="M25" s="203" t="s">
        <v>587</v>
      </c>
      <c r="N25" s="166"/>
      <c r="O25" s="222"/>
      <c r="P25" s="242"/>
      <c r="Q25" s="220" t="str">
        <f t="shared" si="3"/>
        <v/>
      </c>
      <c r="R25" s="220"/>
      <c r="S25" s="220" t="str">
        <f t="shared" si="4"/>
        <v/>
      </c>
      <c r="T25" s="220"/>
      <c r="U25" s="220" t="str">
        <f t="shared" si="5"/>
        <v/>
      </c>
    </row>
    <row r="26" spans="1:21" ht="15.95" customHeight="1" x14ac:dyDescent="0.25">
      <c r="A26" s="3">
        <v>25</v>
      </c>
      <c r="B26" s="218" t="s">
        <v>588</v>
      </c>
      <c r="C26" s="166" t="s">
        <v>497</v>
      </c>
      <c r="D26" s="222">
        <v>24</v>
      </c>
      <c r="E26" s="241"/>
      <c r="F26" s="220" t="str">
        <f t="shared" si="0"/>
        <v/>
      </c>
      <c r="G26" s="220"/>
      <c r="H26" s="220" t="str">
        <f t="shared" si="1"/>
        <v/>
      </c>
      <c r="I26" s="220"/>
      <c r="J26" s="220" t="str">
        <f t="shared" si="2"/>
        <v/>
      </c>
      <c r="K26" s="221"/>
      <c r="L26" s="3">
        <v>25</v>
      </c>
      <c r="M26" s="218" t="s">
        <v>588</v>
      </c>
      <c r="N26" s="166" t="s">
        <v>503</v>
      </c>
      <c r="O26" s="222">
        <v>113</v>
      </c>
      <c r="P26" s="242"/>
      <c r="Q26" s="220" t="str">
        <f t="shared" si="3"/>
        <v/>
      </c>
      <c r="R26" s="220"/>
      <c r="S26" s="220" t="str">
        <f t="shared" si="4"/>
        <v/>
      </c>
      <c r="T26" s="220"/>
      <c r="U26" s="220" t="str">
        <f t="shared" si="5"/>
        <v/>
      </c>
    </row>
    <row r="27" spans="1:21" ht="15.95" customHeight="1" x14ac:dyDescent="0.25">
      <c r="A27" s="3">
        <v>26</v>
      </c>
      <c r="B27" s="218" t="s">
        <v>588</v>
      </c>
      <c r="C27" s="166" t="s">
        <v>498</v>
      </c>
      <c r="D27" s="222">
        <v>18</v>
      </c>
      <c r="E27" s="241"/>
      <c r="F27" s="220" t="str">
        <f t="shared" si="0"/>
        <v/>
      </c>
      <c r="G27" s="220"/>
      <c r="H27" s="220" t="str">
        <f t="shared" si="1"/>
        <v/>
      </c>
      <c r="I27" s="220"/>
      <c r="J27" s="220" t="str">
        <f t="shared" si="2"/>
        <v/>
      </c>
      <c r="K27" s="221"/>
      <c r="L27" s="3">
        <v>26</v>
      </c>
      <c r="M27" s="218" t="s">
        <v>588</v>
      </c>
      <c r="N27" s="166" t="s">
        <v>504</v>
      </c>
      <c r="O27" s="222">
        <v>112</v>
      </c>
      <c r="P27" s="242"/>
      <c r="Q27" s="220" t="str">
        <f t="shared" si="3"/>
        <v/>
      </c>
      <c r="R27" s="220"/>
      <c r="S27" s="220" t="str">
        <f t="shared" si="4"/>
        <v/>
      </c>
      <c r="T27" s="220"/>
      <c r="U27" s="220" t="str">
        <f t="shared" si="5"/>
        <v/>
      </c>
    </row>
    <row r="28" spans="1:21" ht="15.95" customHeight="1" x14ac:dyDescent="0.25">
      <c r="A28" s="3">
        <v>27</v>
      </c>
      <c r="B28" s="218" t="s">
        <v>588</v>
      </c>
      <c r="C28" s="166" t="s">
        <v>499</v>
      </c>
      <c r="D28" s="222">
        <v>17</v>
      </c>
      <c r="E28" s="241"/>
      <c r="F28" s="220" t="str">
        <f t="shared" si="0"/>
        <v/>
      </c>
      <c r="G28" s="220"/>
      <c r="H28" s="220" t="str">
        <f t="shared" si="1"/>
        <v/>
      </c>
      <c r="I28" s="220"/>
      <c r="J28" s="220" t="str">
        <f t="shared" si="2"/>
        <v/>
      </c>
      <c r="K28" s="221"/>
      <c r="L28" s="3">
        <v>27</v>
      </c>
      <c r="M28" s="218" t="s">
        <v>588</v>
      </c>
      <c r="N28" s="166" t="s">
        <v>601</v>
      </c>
      <c r="O28" s="222">
        <v>110</v>
      </c>
      <c r="P28" s="242"/>
      <c r="Q28" s="220" t="str">
        <f t="shared" si="3"/>
        <v/>
      </c>
      <c r="R28" s="220"/>
      <c r="S28" s="220" t="str">
        <f t="shared" si="4"/>
        <v/>
      </c>
      <c r="T28" s="220"/>
      <c r="U28" s="220" t="str">
        <f t="shared" si="5"/>
        <v/>
      </c>
    </row>
    <row r="29" spans="1:21" ht="15.95" customHeight="1" x14ac:dyDescent="0.25">
      <c r="A29" s="3">
        <v>28</v>
      </c>
      <c r="B29" s="218" t="s">
        <v>588</v>
      </c>
      <c r="C29" s="166" t="s">
        <v>500</v>
      </c>
      <c r="D29" s="222">
        <v>32</v>
      </c>
      <c r="E29" s="241"/>
      <c r="F29" s="220" t="str">
        <f t="shared" si="0"/>
        <v/>
      </c>
      <c r="G29" s="220"/>
      <c r="H29" s="220" t="str">
        <f t="shared" si="1"/>
        <v/>
      </c>
      <c r="I29" s="220"/>
      <c r="J29" s="220" t="str">
        <f t="shared" si="2"/>
        <v/>
      </c>
      <c r="K29" s="221"/>
      <c r="L29" s="3">
        <v>28</v>
      </c>
      <c r="M29" s="218" t="s">
        <v>588</v>
      </c>
      <c r="N29" s="166" t="s">
        <v>506</v>
      </c>
      <c r="O29" s="222">
        <v>176</v>
      </c>
      <c r="P29" s="242"/>
      <c r="Q29" s="220" t="str">
        <f t="shared" si="3"/>
        <v/>
      </c>
      <c r="R29" s="220"/>
      <c r="S29" s="220" t="str">
        <f t="shared" si="4"/>
        <v/>
      </c>
      <c r="T29" s="220"/>
      <c r="U29" s="220" t="str">
        <f t="shared" si="5"/>
        <v/>
      </c>
    </row>
    <row r="30" spans="1:21" ht="15.95" customHeight="1" x14ac:dyDescent="0.25">
      <c r="A30" s="3">
        <v>29</v>
      </c>
      <c r="B30" s="218" t="s">
        <v>588</v>
      </c>
      <c r="C30" s="166" t="s">
        <v>501</v>
      </c>
      <c r="D30" s="222">
        <v>46</v>
      </c>
      <c r="E30" s="241"/>
      <c r="F30" s="220" t="str">
        <f t="shared" si="0"/>
        <v/>
      </c>
      <c r="G30" s="220"/>
      <c r="H30" s="220" t="str">
        <f t="shared" si="1"/>
        <v/>
      </c>
      <c r="I30" s="220"/>
      <c r="J30" s="220" t="str">
        <f t="shared" si="2"/>
        <v/>
      </c>
      <c r="K30" s="221"/>
      <c r="L30" s="3">
        <v>29</v>
      </c>
      <c r="M30" s="218" t="s">
        <v>588</v>
      </c>
      <c r="N30" s="166" t="s">
        <v>84</v>
      </c>
      <c r="O30" s="222">
        <v>27</v>
      </c>
      <c r="P30" s="242"/>
      <c r="Q30" s="220" t="str">
        <f t="shared" si="3"/>
        <v/>
      </c>
      <c r="R30" s="220"/>
      <c r="S30" s="220" t="str">
        <f t="shared" si="4"/>
        <v/>
      </c>
      <c r="T30" s="220"/>
      <c r="U30" s="220" t="str">
        <f t="shared" si="5"/>
        <v/>
      </c>
    </row>
    <row r="31" spans="1:21" ht="15.95" customHeight="1" x14ac:dyDescent="0.25">
      <c r="A31" s="3">
        <v>30</v>
      </c>
      <c r="B31" s="218" t="s">
        <v>588</v>
      </c>
      <c r="C31" s="166" t="s">
        <v>502</v>
      </c>
      <c r="D31" s="222">
        <v>120</v>
      </c>
      <c r="E31" s="241"/>
      <c r="F31" s="220" t="str">
        <f t="shared" si="0"/>
        <v/>
      </c>
      <c r="G31" s="220"/>
      <c r="H31" s="220" t="str">
        <f t="shared" si="1"/>
        <v/>
      </c>
      <c r="I31" s="220"/>
      <c r="J31" s="220" t="str">
        <f t="shared" si="2"/>
        <v/>
      </c>
      <c r="K31" s="221"/>
      <c r="L31" s="3">
        <v>30</v>
      </c>
      <c r="M31" s="218" t="s">
        <v>588</v>
      </c>
      <c r="N31" s="166" t="s">
        <v>507</v>
      </c>
      <c r="O31" s="222">
        <v>181</v>
      </c>
      <c r="P31" s="242"/>
      <c r="Q31" s="220" t="str">
        <f t="shared" si="3"/>
        <v/>
      </c>
      <c r="R31" s="220"/>
      <c r="S31" s="220" t="str">
        <f t="shared" si="4"/>
        <v/>
      </c>
      <c r="T31" s="220"/>
      <c r="U31" s="220" t="str">
        <f t="shared" si="5"/>
        <v/>
      </c>
    </row>
    <row r="32" spans="1:21" ht="15.95" customHeight="1" x14ac:dyDescent="0.25">
      <c r="A32" s="3">
        <v>31</v>
      </c>
      <c r="B32" s="218" t="s">
        <v>589</v>
      </c>
      <c r="C32" s="166" t="s">
        <v>484</v>
      </c>
      <c r="D32" s="222">
        <v>84</v>
      </c>
      <c r="E32" s="241"/>
      <c r="F32" s="220" t="str">
        <f t="shared" si="0"/>
        <v/>
      </c>
      <c r="G32" s="220"/>
      <c r="H32" s="220" t="str">
        <f t="shared" si="1"/>
        <v/>
      </c>
      <c r="I32" s="220"/>
      <c r="J32" s="220" t="str">
        <f t="shared" si="2"/>
        <v/>
      </c>
      <c r="K32" s="221"/>
      <c r="L32" s="3">
        <v>31</v>
      </c>
      <c r="M32" s="218" t="s">
        <v>589</v>
      </c>
      <c r="N32" s="166" t="s">
        <v>490</v>
      </c>
      <c r="O32" s="222">
        <v>64</v>
      </c>
      <c r="P32" s="242"/>
      <c r="Q32" s="220" t="str">
        <f t="shared" si="3"/>
        <v/>
      </c>
      <c r="R32" s="220"/>
      <c r="S32" s="220" t="str">
        <f t="shared" si="4"/>
        <v/>
      </c>
      <c r="T32" s="220"/>
      <c r="U32" s="220" t="str">
        <f t="shared" si="5"/>
        <v/>
      </c>
    </row>
    <row r="33" spans="1:21" ht="15.95" customHeight="1" x14ac:dyDescent="0.25">
      <c r="A33" s="3">
        <v>32</v>
      </c>
      <c r="B33" s="218" t="s">
        <v>589</v>
      </c>
      <c r="C33" s="166" t="s">
        <v>485</v>
      </c>
      <c r="D33" s="222">
        <v>69</v>
      </c>
      <c r="E33" s="241"/>
      <c r="F33" s="220" t="str">
        <f t="shared" si="0"/>
        <v/>
      </c>
      <c r="G33" s="220"/>
      <c r="H33" s="220" t="str">
        <f t="shared" si="1"/>
        <v/>
      </c>
      <c r="I33" s="220"/>
      <c r="J33" s="220" t="str">
        <f t="shared" si="2"/>
        <v/>
      </c>
      <c r="K33" s="221"/>
      <c r="L33" s="3">
        <v>32</v>
      </c>
      <c r="M33" s="218" t="s">
        <v>589</v>
      </c>
      <c r="N33" s="166" t="s">
        <v>491</v>
      </c>
      <c r="O33" s="222">
        <v>99</v>
      </c>
      <c r="P33" s="242"/>
      <c r="Q33" s="220" t="str">
        <f t="shared" si="3"/>
        <v/>
      </c>
      <c r="R33" s="220"/>
      <c r="S33" s="220" t="str">
        <f t="shared" si="4"/>
        <v/>
      </c>
      <c r="T33" s="220"/>
      <c r="U33" s="220" t="str">
        <f t="shared" si="5"/>
        <v/>
      </c>
    </row>
    <row r="34" spans="1:21" ht="15.95" customHeight="1" x14ac:dyDescent="0.25">
      <c r="A34" s="3">
        <v>33</v>
      </c>
      <c r="B34" s="218" t="s">
        <v>589</v>
      </c>
      <c r="C34" s="166" t="s">
        <v>486</v>
      </c>
      <c r="D34" s="222">
        <v>28</v>
      </c>
      <c r="E34" s="241"/>
      <c r="F34" s="220" t="str">
        <f t="shared" si="0"/>
        <v/>
      </c>
      <c r="G34" s="220"/>
      <c r="H34" s="220" t="str">
        <f t="shared" si="1"/>
        <v/>
      </c>
      <c r="I34" s="220"/>
      <c r="J34" s="220" t="str">
        <f t="shared" si="2"/>
        <v/>
      </c>
      <c r="K34" s="221"/>
      <c r="L34" s="3">
        <v>33</v>
      </c>
      <c r="M34" s="218" t="s">
        <v>589</v>
      </c>
      <c r="N34" s="166" t="s">
        <v>492</v>
      </c>
      <c r="O34" s="222">
        <v>21</v>
      </c>
      <c r="P34" s="242"/>
      <c r="Q34" s="220" t="str">
        <f t="shared" si="3"/>
        <v/>
      </c>
      <c r="R34" s="220"/>
      <c r="S34" s="220" t="str">
        <f t="shared" si="4"/>
        <v/>
      </c>
      <c r="T34" s="220"/>
      <c r="U34" s="220" t="str">
        <f t="shared" si="5"/>
        <v/>
      </c>
    </row>
    <row r="35" spans="1:21" ht="15.95" customHeight="1" x14ac:dyDescent="0.25">
      <c r="A35" s="3">
        <v>34</v>
      </c>
      <c r="B35" s="218" t="s">
        <v>589</v>
      </c>
      <c r="C35" s="166" t="s">
        <v>487</v>
      </c>
      <c r="D35" s="222">
        <v>76</v>
      </c>
      <c r="E35" s="241"/>
      <c r="F35" s="220" t="str">
        <f t="shared" si="0"/>
        <v/>
      </c>
      <c r="G35" s="220"/>
      <c r="H35" s="220" t="str">
        <f t="shared" si="1"/>
        <v/>
      </c>
      <c r="I35" s="220"/>
      <c r="J35" s="220" t="str">
        <f t="shared" si="2"/>
        <v/>
      </c>
      <c r="K35" s="221"/>
      <c r="L35" s="3">
        <v>34</v>
      </c>
      <c r="M35" s="218" t="s">
        <v>589</v>
      </c>
      <c r="N35" s="166" t="s">
        <v>493</v>
      </c>
      <c r="O35" s="222">
        <v>23</v>
      </c>
      <c r="P35" s="242"/>
      <c r="Q35" s="220" t="str">
        <f t="shared" si="3"/>
        <v/>
      </c>
      <c r="R35" s="220"/>
      <c r="S35" s="220" t="str">
        <f t="shared" si="4"/>
        <v/>
      </c>
      <c r="T35" s="220"/>
      <c r="U35" s="220" t="str">
        <f t="shared" si="5"/>
        <v/>
      </c>
    </row>
    <row r="36" spans="1:21" ht="15.95" customHeight="1" x14ac:dyDescent="0.25">
      <c r="A36" s="3">
        <v>35</v>
      </c>
      <c r="B36" s="218" t="s">
        <v>589</v>
      </c>
      <c r="C36" s="166" t="s">
        <v>488</v>
      </c>
      <c r="D36" s="222">
        <v>65</v>
      </c>
      <c r="E36" s="241"/>
      <c r="F36" s="220" t="str">
        <f t="shared" si="0"/>
        <v/>
      </c>
      <c r="G36" s="220"/>
      <c r="H36" s="220" t="str">
        <f t="shared" si="1"/>
        <v/>
      </c>
      <c r="I36" s="220"/>
      <c r="J36" s="220" t="str">
        <f t="shared" si="2"/>
        <v/>
      </c>
      <c r="K36" s="221"/>
      <c r="L36" s="3">
        <v>35</v>
      </c>
      <c r="M36" s="218" t="s">
        <v>589</v>
      </c>
      <c r="N36" s="166" t="s">
        <v>494</v>
      </c>
      <c r="O36" s="222">
        <v>19</v>
      </c>
      <c r="P36" s="242"/>
      <c r="Q36" s="220" t="str">
        <f t="shared" si="3"/>
        <v/>
      </c>
      <c r="R36" s="220"/>
      <c r="S36" s="220" t="str">
        <f t="shared" si="4"/>
        <v/>
      </c>
      <c r="T36" s="220"/>
      <c r="U36" s="220" t="str">
        <f t="shared" si="5"/>
        <v/>
      </c>
    </row>
    <row r="37" spans="1:21" ht="15.95" customHeight="1" x14ac:dyDescent="0.25">
      <c r="A37" s="3">
        <v>36</v>
      </c>
      <c r="B37" s="218" t="s">
        <v>589</v>
      </c>
      <c r="C37" s="166" t="s">
        <v>489</v>
      </c>
      <c r="D37" s="222">
        <v>67</v>
      </c>
      <c r="E37" s="241"/>
      <c r="F37" s="220" t="str">
        <f t="shared" si="0"/>
        <v/>
      </c>
      <c r="G37" s="220"/>
      <c r="H37" s="220" t="str">
        <f t="shared" si="1"/>
        <v/>
      </c>
      <c r="I37" s="220"/>
      <c r="J37" s="220" t="str">
        <f t="shared" si="2"/>
        <v/>
      </c>
      <c r="K37" s="221"/>
      <c r="L37" s="3">
        <v>36</v>
      </c>
      <c r="M37" s="218" t="s">
        <v>589</v>
      </c>
      <c r="N37" s="166" t="s">
        <v>495</v>
      </c>
      <c r="O37" s="222">
        <v>139</v>
      </c>
      <c r="P37" s="242"/>
      <c r="Q37" s="220" t="str">
        <f t="shared" si="3"/>
        <v/>
      </c>
      <c r="R37" s="220"/>
      <c r="S37" s="220" t="str">
        <f t="shared" si="4"/>
        <v/>
      </c>
      <c r="T37" s="220"/>
      <c r="U37" s="220" t="str">
        <f t="shared" si="5"/>
        <v/>
      </c>
    </row>
    <row r="38" spans="1:21" ht="15.95" customHeight="1" x14ac:dyDescent="0.25">
      <c r="A38" s="3">
        <v>37</v>
      </c>
      <c r="B38" s="218" t="s">
        <v>590</v>
      </c>
      <c r="C38" s="166" t="s">
        <v>106</v>
      </c>
      <c r="D38" s="222">
        <v>53</v>
      </c>
      <c r="E38" s="241"/>
      <c r="F38" s="220" t="str">
        <f t="shared" si="0"/>
        <v/>
      </c>
      <c r="G38" s="220"/>
      <c r="H38" s="220" t="str">
        <f t="shared" si="1"/>
        <v/>
      </c>
      <c r="I38" s="220"/>
      <c r="J38" s="220" t="str">
        <f t="shared" si="2"/>
        <v/>
      </c>
      <c r="K38" s="221"/>
      <c r="L38" s="3">
        <v>37</v>
      </c>
      <c r="M38" s="218" t="s">
        <v>590</v>
      </c>
      <c r="N38" s="166" t="s">
        <v>475</v>
      </c>
      <c r="O38" s="222">
        <v>56</v>
      </c>
      <c r="P38" s="242">
        <v>9.8000000000000007</v>
      </c>
      <c r="Q38" s="220">
        <f t="shared" si="3"/>
        <v>3</v>
      </c>
      <c r="R38" s="220"/>
      <c r="S38" s="220" t="str">
        <f t="shared" si="4"/>
        <v/>
      </c>
      <c r="T38" s="220"/>
      <c r="U38" s="220" t="str">
        <f t="shared" si="5"/>
        <v/>
      </c>
    </row>
    <row r="39" spans="1:21" ht="15.95" customHeight="1" x14ac:dyDescent="0.25">
      <c r="A39" s="3">
        <v>38</v>
      </c>
      <c r="B39" s="218" t="s">
        <v>590</v>
      </c>
      <c r="C39" s="166" t="s">
        <v>476</v>
      </c>
      <c r="D39" s="222">
        <v>80</v>
      </c>
      <c r="E39" s="241"/>
      <c r="F39" s="220" t="str">
        <f t="shared" si="0"/>
        <v/>
      </c>
      <c r="G39" s="220"/>
      <c r="H39" s="220" t="str">
        <f t="shared" si="1"/>
        <v/>
      </c>
      <c r="I39" s="220"/>
      <c r="J39" s="220" t="str">
        <f t="shared" si="2"/>
        <v/>
      </c>
      <c r="K39" s="221"/>
      <c r="L39" s="3">
        <v>38</v>
      </c>
      <c r="M39" s="218" t="s">
        <v>590</v>
      </c>
      <c r="N39" s="166" t="s">
        <v>114</v>
      </c>
      <c r="O39" s="222">
        <v>57</v>
      </c>
      <c r="P39" s="242">
        <v>9.42</v>
      </c>
      <c r="Q39" s="220">
        <f t="shared" si="3"/>
        <v>1</v>
      </c>
      <c r="R39" s="220"/>
      <c r="S39" s="220" t="str">
        <f t="shared" si="4"/>
        <v/>
      </c>
      <c r="T39" s="220"/>
      <c r="U39" s="220" t="str">
        <f t="shared" si="5"/>
        <v/>
      </c>
    </row>
    <row r="40" spans="1:21" ht="15.95" customHeight="1" x14ac:dyDescent="0.25">
      <c r="A40" s="3">
        <v>39</v>
      </c>
      <c r="B40" s="218" t="s">
        <v>590</v>
      </c>
      <c r="C40" s="166" t="s">
        <v>477</v>
      </c>
      <c r="D40" s="222">
        <v>117</v>
      </c>
      <c r="E40" s="241"/>
      <c r="F40" s="220" t="str">
        <f t="shared" si="0"/>
        <v/>
      </c>
      <c r="G40" s="220"/>
      <c r="H40" s="220" t="str">
        <f t="shared" si="1"/>
        <v/>
      </c>
      <c r="I40" s="220"/>
      <c r="J40" s="220" t="str">
        <f t="shared" si="2"/>
        <v/>
      </c>
      <c r="K40" s="221"/>
      <c r="L40" s="3">
        <v>39</v>
      </c>
      <c r="M40" s="218" t="s">
        <v>590</v>
      </c>
      <c r="N40" s="166" t="s">
        <v>562</v>
      </c>
      <c r="O40" s="222">
        <v>162</v>
      </c>
      <c r="P40" s="242"/>
      <c r="Q40" s="220" t="str">
        <f t="shared" si="3"/>
        <v/>
      </c>
      <c r="R40" s="220"/>
      <c r="S40" s="220" t="str">
        <f t="shared" si="4"/>
        <v/>
      </c>
      <c r="T40" s="220"/>
      <c r="U40" s="220" t="str">
        <f t="shared" si="5"/>
        <v/>
      </c>
    </row>
    <row r="41" spans="1:21" ht="15.95" customHeight="1" x14ac:dyDescent="0.25">
      <c r="A41" s="3">
        <v>40</v>
      </c>
      <c r="B41" s="218" t="s">
        <v>590</v>
      </c>
      <c r="C41" s="166" t="s">
        <v>478</v>
      </c>
      <c r="D41" s="222">
        <v>100</v>
      </c>
      <c r="E41" s="241"/>
      <c r="F41" s="220" t="str">
        <f t="shared" si="0"/>
        <v/>
      </c>
      <c r="G41" s="220"/>
      <c r="H41" s="220" t="str">
        <f t="shared" si="1"/>
        <v/>
      </c>
      <c r="I41" s="220"/>
      <c r="J41" s="220" t="str">
        <f t="shared" si="2"/>
        <v/>
      </c>
      <c r="K41" s="221"/>
      <c r="L41" s="3">
        <v>40</v>
      </c>
      <c r="M41" s="218" t="s">
        <v>590</v>
      </c>
      <c r="N41" s="166" t="s">
        <v>153</v>
      </c>
      <c r="O41" s="222">
        <v>164</v>
      </c>
      <c r="P41" s="242"/>
      <c r="Q41" s="220" t="str">
        <f t="shared" si="3"/>
        <v/>
      </c>
      <c r="R41" s="220"/>
      <c r="S41" s="220" t="str">
        <f t="shared" si="4"/>
        <v/>
      </c>
      <c r="T41" s="220"/>
      <c r="U41" s="220" t="str">
        <f t="shared" si="5"/>
        <v/>
      </c>
    </row>
    <row r="42" spans="1:21" ht="15.95" customHeight="1" x14ac:dyDescent="0.25">
      <c r="A42" s="3">
        <v>41</v>
      </c>
      <c r="B42" s="218" t="s">
        <v>590</v>
      </c>
      <c r="C42" s="166" t="s">
        <v>479</v>
      </c>
      <c r="D42" s="222">
        <v>109</v>
      </c>
      <c r="E42" s="241"/>
      <c r="F42" s="220" t="str">
        <f t="shared" si="0"/>
        <v/>
      </c>
      <c r="G42" s="220"/>
      <c r="H42" s="220" t="str">
        <f t="shared" si="1"/>
        <v/>
      </c>
      <c r="I42" s="220"/>
      <c r="J42" s="220" t="str">
        <f t="shared" si="2"/>
        <v/>
      </c>
      <c r="K42" s="221"/>
      <c r="L42" s="3">
        <v>41</v>
      </c>
      <c r="M42" s="218" t="s">
        <v>590</v>
      </c>
      <c r="N42" s="166" t="s">
        <v>480</v>
      </c>
      <c r="O42" s="222">
        <v>187</v>
      </c>
      <c r="P42" s="242"/>
      <c r="Q42" s="220" t="str">
        <f t="shared" si="3"/>
        <v/>
      </c>
      <c r="R42" s="220"/>
      <c r="S42" s="220" t="str">
        <f t="shared" si="4"/>
        <v/>
      </c>
      <c r="T42" s="220"/>
      <c r="U42" s="220" t="str">
        <f t="shared" si="5"/>
        <v/>
      </c>
    </row>
    <row r="43" spans="1:21" ht="15.95" customHeight="1" x14ac:dyDescent="0.25">
      <c r="A43" s="3">
        <v>42</v>
      </c>
      <c r="B43" s="218" t="s">
        <v>590</v>
      </c>
      <c r="C43" s="166" t="s">
        <v>481</v>
      </c>
      <c r="D43" s="222">
        <v>178</v>
      </c>
      <c r="E43" s="241"/>
      <c r="F43" s="220" t="str">
        <f t="shared" si="0"/>
        <v/>
      </c>
      <c r="G43" s="220"/>
      <c r="H43" s="220" t="str">
        <f t="shared" si="1"/>
        <v/>
      </c>
      <c r="I43" s="220"/>
      <c r="J43" s="220" t="str">
        <f t="shared" si="2"/>
        <v/>
      </c>
      <c r="K43" s="221"/>
      <c r="L43" s="3">
        <v>42</v>
      </c>
      <c r="M43" s="218" t="s">
        <v>590</v>
      </c>
      <c r="N43" s="166" t="s">
        <v>115</v>
      </c>
      <c r="O43" s="222">
        <v>115</v>
      </c>
      <c r="P43" s="242"/>
      <c r="Q43" s="220" t="str">
        <f t="shared" si="3"/>
        <v/>
      </c>
      <c r="R43" s="220"/>
      <c r="S43" s="220" t="str">
        <f t="shared" si="4"/>
        <v/>
      </c>
      <c r="T43" s="220"/>
      <c r="U43" s="220" t="str">
        <f t="shared" si="5"/>
        <v/>
      </c>
    </row>
    <row r="44" spans="1:21" ht="15.95" customHeight="1" x14ac:dyDescent="0.25">
      <c r="A44" s="3">
        <v>43</v>
      </c>
      <c r="B44" s="203" t="s">
        <v>591</v>
      </c>
      <c r="C44" s="166" t="s">
        <v>464</v>
      </c>
      <c r="D44" s="222">
        <v>144</v>
      </c>
      <c r="E44" s="241"/>
      <c r="F44" s="220" t="str">
        <f t="shared" si="0"/>
        <v/>
      </c>
      <c r="G44" s="220"/>
      <c r="H44" s="220" t="str">
        <f t="shared" si="1"/>
        <v/>
      </c>
      <c r="I44" s="220"/>
      <c r="J44" s="220" t="str">
        <f t="shared" si="2"/>
        <v/>
      </c>
      <c r="K44" s="221"/>
      <c r="L44" s="3">
        <v>43</v>
      </c>
      <c r="M44" s="203" t="s">
        <v>591</v>
      </c>
      <c r="N44" s="166" t="s">
        <v>469</v>
      </c>
      <c r="O44" s="222">
        <v>102</v>
      </c>
      <c r="P44" s="242"/>
      <c r="Q44" s="220" t="str">
        <f t="shared" si="3"/>
        <v/>
      </c>
      <c r="R44" s="220"/>
      <c r="S44" s="220" t="str">
        <f t="shared" si="4"/>
        <v/>
      </c>
      <c r="T44" s="220"/>
      <c r="U44" s="220" t="str">
        <f t="shared" si="5"/>
        <v/>
      </c>
    </row>
    <row r="45" spans="1:21" ht="15.95" customHeight="1" x14ac:dyDescent="0.25">
      <c r="A45" s="3">
        <v>44</v>
      </c>
      <c r="B45" s="203" t="s">
        <v>591</v>
      </c>
      <c r="C45" s="166" t="s">
        <v>465</v>
      </c>
      <c r="D45" s="222">
        <v>190</v>
      </c>
      <c r="E45" s="241"/>
      <c r="F45" s="220" t="str">
        <f t="shared" si="0"/>
        <v/>
      </c>
      <c r="G45" s="220"/>
      <c r="H45" s="220" t="str">
        <f t="shared" si="1"/>
        <v/>
      </c>
      <c r="I45" s="220"/>
      <c r="J45" s="220" t="str">
        <f t="shared" si="2"/>
        <v/>
      </c>
      <c r="K45" s="221"/>
      <c r="L45" s="3">
        <v>44</v>
      </c>
      <c r="M45" s="203" t="s">
        <v>591</v>
      </c>
      <c r="N45" s="166" t="s">
        <v>470</v>
      </c>
      <c r="O45" s="222">
        <v>147</v>
      </c>
      <c r="P45" s="242"/>
      <c r="Q45" s="220" t="str">
        <f t="shared" si="3"/>
        <v/>
      </c>
      <c r="R45" s="220"/>
      <c r="S45" s="220" t="str">
        <f t="shared" si="4"/>
        <v/>
      </c>
      <c r="T45" s="220"/>
      <c r="U45" s="220" t="str">
        <f t="shared" si="5"/>
        <v/>
      </c>
    </row>
    <row r="46" spans="1:21" ht="15.95" customHeight="1" x14ac:dyDescent="0.25">
      <c r="A46" s="3">
        <v>45</v>
      </c>
      <c r="B46" s="203" t="s">
        <v>591</v>
      </c>
      <c r="C46" s="166" t="s">
        <v>466</v>
      </c>
      <c r="D46" s="222">
        <v>175</v>
      </c>
      <c r="E46" s="241"/>
      <c r="F46" s="220" t="str">
        <f t="shared" si="0"/>
        <v/>
      </c>
      <c r="G46" s="220"/>
      <c r="H46" s="220" t="str">
        <f t="shared" si="1"/>
        <v/>
      </c>
      <c r="I46" s="220"/>
      <c r="J46" s="220" t="str">
        <f t="shared" si="2"/>
        <v/>
      </c>
      <c r="K46" s="221"/>
      <c r="L46" s="3">
        <v>45</v>
      </c>
      <c r="M46" s="203" t="s">
        <v>591</v>
      </c>
      <c r="N46" s="166" t="s">
        <v>471</v>
      </c>
      <c r="O46" s="222">
        <v>171</v>
      </c>
      <c r="P46" s="242"/>
      <c r="Q46" s="220" t="str">
        <f t="shared" si="3"/>
        <v/>
      </c>
      <c r="R46" s="220"/>
      <c r="S46" s="220" t="str">
        <f t="shared" si="4"/>
        <v/>
      </c>
      <c r="T46" s="220"/>
      <c r="U46" s="220" t="str">
        <f t="shared" si="5"/>
        <v/>
      </c>
    </row>
    <row r="47" spans="1:21" ht="15.95" customHeight="1" x14ac:dyDescent="0.25">
      <c r="A47" s="3">
        <v>46</v>
      </c>
      <c r="B47" s="203" t="s">
        <v>591</v>
      </c>
      <c r="C47" s="166" t="s">
        <v>559</v>
      </c>
      <c r="D47" s="222">
        <v>161</v>
      </c>
      <c r="E47" s="241"/>
      <c r="F47" s="220" t="str">
        <f t="shared" si="0"/>
        <v/>
      </c>
      <c r="G47" s="220"/>
      <c r="H47" s="220" t="str">
        <f t="shared" si="1"/>
        <v/>
      </c>
      <c r="I47" s="220"/>
      <c r="J47" s="220" t="str">
        <f t="shared" si="2"/>
        <v/>
      </c>
      <c r="K47" s="221"/>
      <c r="L47" s="3">
        <v>46</v>
      </c>
      <c r="M47" s="203" t="s">
        <v>591</v>
      </c>
      <c r="N47" s="166" t="s">
        <v>472</v>
      </c>
      <c r="O47" s="222">
        <v>182</v>
      </c>
      <c r="P47" s="242"/>
      <c r="Q47" s="220" t="str">
        <f t="shared" si="3"/>
        <v/>
      </c>
      <c r="R47" s="220"/>
      <c r="S47" s="220" t="str">
        <f t="shared" si="4"/>
        <v/>
      </c>
      <c r="T47" s="220"/>
      <c r="U47" s="220" t="str">
        <f t="shared" si="5"/>
        <v/>
      </c>
    </row>
    <row r="48" spans="1:21" ht="15.95" customHeight="1" x14ac:dyDescent="0.25">
      <c r="A48" s="3">
        <v>47</v>
      </c>
      <c r="B48" s="203" t="s">
        <v>591</v>
      </c>
      <c r="C48" s="166" t="s">
        <v>467</v>
      </c>
      <c r="D48" s="222">
        <v>73</v>
      </c>
      <c r="E48" s="241"/>
      <c r="F48" s="220" t="str">
        <f t="shared" si="0"/>
        <v/>
      </c>
      <c r="G48" s="220"/>
      <c r="H48" s="220" t="str">
        <f t="shared" si="1"/>
        <v/>
      </c>
      <c r="I48" s="220"/>
      <c r="J48" s="220" t="str">
        <f t="shared" si="2"/>
        <v/>
      </c>
      <c r="K48" s="221"/>
      <c r="L48" s="3">
        <v>47</v>
      </c>
      <c r="M48" s="203" t="s">
        <v>591</v>
      </c>
      <c r="N48" s="166" t="s">
        <v>473</v>
      </c>
      <c r="O48" s="222">
        <v>88</v>
      </c>
      <c r="P48" s="242"/>
      <c r="Q48" s="220" t="str">
        <f t="shared" si="3"/>
        <v/>
      </c>
      <c r="R48" s="220"/>
      <c r="S48" s="220" t="str">
        <f t="shared" si="4"/>
        <v/>
      </c>
      <c r="T48" s="220"/>
      <c r="U48" s="220" t="str">
        <f t="shared" si="5"/>
        <v/>
      </c>
    </row>
    <row r="49" spans="1:21" ht="15.95" customHeight="1" x14ac:dyDescent="0.25">
      <c r="A49" s="3">
        <v>48</v>
      </c>
      <c r="B49" s="203" t="s">
        <v>591</v>
      </c>
      <c r="C49" s="166" t="s">
        <v>468</v>
      </c>
      <c r="D49" s="222">
        <v>146</v>
      </c>
      <c r="E49" s="241"/>
      <c r="F49" s="220" t="str">
        <f t="shared" si="0"/>
        <v/>
      </c>
      <c r="G49" s="220"/>
      <c r="H49" s="220" t="str">
        <f t="shared" si="1"/>
        <v/>
      </c>
      <c r="I49" s="220"/>
      <c r="J49" s="220" t="str">
        <f t="shared" si="2"/>
        <v/>
      </c>
      <c r="K49" s="221"/>
      <c r="L49" s="3">
        <v>48</v>
      </c>
      <c r="M49" s="203" t="s">
        <v>591</v>
      </c>
      <c r="N49" s="166" t="s">
        <v>597</v>
      </c>
      <c r="O49" s="222">
        <v>68</v>
      </c>
      <c r="P49" s="242"/>
      <c r="Q49" s="220" t="str">
        <f t="shared" si="3"/>
        <v/>
      </c>
      <c r="R49" s="220"/>
      <c r="S49" s="220" t="str">
        <f t="shared" si="4"/>
        <v/>
      </c>
      <c r="T49" s="220"/>
      <c r="U49" s="220" t="str">
        <f t="shared" si="5"/>
        <v/>
      </c>
    </row>
  </sheetData>
  <autoFilter ref="A1:J49">
    <filterColumn colId="4" showButton="0"/>
    <filterColumn colId="6" showButton="0"/>
    <filterColumn colId="8" showButton="0"/>
  </autoFilter>
  <mergeCells count="6">
    <mergeCell ref="P1:Q1"/>
    <mergeCell ref="R1:S1"/>
    <mergeCell ref="T1:U1"/>
    <mergeCell ref="E1:F1"/>
    <mergeCell ref="G1:H1"/>
    <mergeCell ref="I1:J1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C1" workbookViewId="0">
      <selection activeCell="D13" sqref="D13"/>
    </sheetView>
  </sheetViews>
  <sheetFormatPr defaultRowHeight="15" x14ac:dyDescent="0.25"/>
  <cols>
    <col min="2" max="2" width="129.28515625" customWidth="1"/>
    <col min="3" max="3" width="16.28515625" customWidth="1"/>
    <col min="4" max="4" width="146.42578125" bestFit="1" customWidth="1"/>
  </cols>
  <sheetData>
    <row r="2" spans="2:6" ht="33.75" customHeight="1" x14ac:dyDescent="0.25">
      <c r="B2" s="170" t="s">
        <v>474</v>
      </c>
      <c r="C2" s="200" t="s">
        <v>571</v>
      </c>
      <c r="D2" s="201" t="s">
        <v>474</v>
      </c>
      <c r="E2" s="198"/>
      <c r="F2" s="198"/>
    </row>
    <row r="3" spans="2:6" ht="33.75" customHeight="1" x14ac:dyDescent="0.25">
      <c r="B3" s="170" t="s">
        <v>565</v>
      </c>
      <c r="C3" s="200" t="s">
        <v>572</v>
      </c>
      <c r="D3" s="202" t="s">
        <v>563</v>
      </c>
      <c r="E3" s="199"/>
      <c r="F3" s="199"/>
    </row>
    <row r="4" spans="2:6" ht="33.75" customHeight="1" x14ac:dyDescent="0.25">
      <c r="B4" s="170" t="s">
        <v>561</v>
      </c>
      <c r="C4" s="200" t="s">
        <v>570</v>
      </c>
      <c r="D4" s="202" t="s">
        <v>561</v>
      </c>
      <c r="E4" s="199"/>
      <c r="F4" s="199"/>
    </row>
    <row r="5" spans="2:6" ht="33.75" customHeight="1" x14ac:dyDescent="0.25">
      <c r="B5" s="170" t="s">
        <v>483</v>
      </c>
      <c r="C5" s="200" t="s">
        <v>567</v>
      </c>
      <c r="D5" s="202" t="s">
        <v>483</v>
      </c>
      <c r="E5" s="199"/>
      <c r="F5" s="199"/>
    </row>
    <row r="6" spans="2:6" ht="33.75" customHeight="1" x14ac:dyDescent="0.25">
      <c r="B6" s="170" t="s">
        <v>482</v>
      </c>
      <c r="C6" s="200" t="s">
        <v>566</v>
      </c>
      <c r="D6" s="202" t="s">
        <v>482</v>
      </c>
      <c r="E6" s="199"/>
      <c r="F6" s="199"/>
    </row>
    <row r="7" spans="2:6" ht="33.75" customHeight="1" x14ac:dyDescent="0.25">
      <c r="B7" s="170" t="s">
        <v>520</v>
      </c>
      <c r="C7" s="200" t="s">
        <v>568</v>
      </c>
      <c r="D7" s="202" t="s">
        <v>520</v>
      </c>
      <c r="E7" s="199"/>
      <c r="F7" s="199"/>
    </row>
    <row r="8" spans="2:6" ht="33.75" customHeight="1" x14ac:dyDescent="0.25">
      <c r="B8" s="170" t="s">
        <v>564</v>
      </c>
      <c r="C8" s="200" t="s">
        <v>569</v>
      </c>
      <c r="D8" s="202" t="s">
        <v>545</v>
      </c>
      <c r="E8" s="199"/>
      <c r="F8" s="199"/>
    </row>
    <row r="9" spans="2:6" ht="33.75" customHeight="1" x14ac:dyDescent="0.25">
      <c r="B9" s="170" t="s">
        <v>508</v>
      </c>
      <c r="C9" s="200" t="s">
        <v>573</v>
      </c>
      <c r="D9" s="202" t="s">
        <v>508</v>
      </c>
      <c r="E9" s="199"/>
      <c r="F9" s="199"/>
    </row>
  </sheetData>
  <sortState ref="B2:C9">
    <sortCondition ref="C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O14" sqref="O14:O15"/>
    </sheetView>
  </sheetViews>
  <sheetFormatPr defaultRowHeight="15" x14ac:dyDescent="0.25"/>
  <cols>
    <col min="1" max="1" width="7.85546875" customWidth="1"/>
    <col min="2" max="2" width="14.140625" customWidth="1"/>
    <col min="3" max="3" width="22.42578125" customWidth="1"/>
    <col min="5" max="5" width="7.85546875" customWidth="1"/>
    <col min="6" max="6" width="14.140625" customWidth="1"/>
    <col min="7" max="7" width="22.42578125" customWidth="1"/>
  </cols>
  <sheetData>
    <row r="1" spans="1:7" x14ac:dyDescent="0.25">
      <c r="A1" s="329" t="s">
        <v>579</v>
      </c>
      <c r="B1" s="329"/>
      <c r="C1" s="329"/>
      <c r="E1" s="329" t="s">
        <v>579</v>
      </c>
      <c r="F1" s="329"/>
      <c r="G1" s="329"/>
    </row>
    <row r="2" spans="1:7" ht="11.25" customHeight="1" x14ac:dyDescent="0.25">
      <c r="A2" s="192"/>
      <c r="E2" s="192"/>
    </row>
    <row r="3" spans="1:7" x14ac:dyDescent="0.25">
      <c r="A3" s="328" t="s">
        <v>575</v>
      </c>
      <c r="B3" s="328"/>
      <c r="C3" s="328"/>
      <c r="E3" s="328" t="s">
        <v>575</v>
      </c>
      <c r="F3" s="328"/>
      <c r="G3" s="328"/>
    </row>
    <row r="4" spans="1:7" ht="6" customHeight="1" x14ac:dyDescent="0.25">
      <c r="A4" s="193"/>
      <c r="E4" s="193"/>
    </row>
    <row r="5" spans="1:7" x14ac:dyDescent="0.25">
      <c r="A5" s="328" t="s">
        <v>576</v>
      </c>
      <c r="B5" s="328"/>
      <c r="C5" s="328"/>
      <c r="E5" s="328" t="s">
        <v>576</v>
      </c>
      <c r="F5" s="328"/>
      <c r="G5" s="328"/>
    </row>
    <row r="6" spans="1:7" ht="15.75" thickBot="1" x14ac:dyDescent="0.3">
      <c r="A6" s="193"/>
      <c r="E6" s="193"/>
    </row>
    <row r="7" spans="1:7" ht="15.75" thickBot="1" x14ac:dyDescent="0.3">
      <c r="A7" s="194" t="s">
        <v>577</v>
      </c>
      <c r="B7" s="195" t="s">
        <v>578</v>
      </c>
      <c r="C7" s="195" t="s">
        <v>5</v>
      </c>
      <c r="E7" s="194" t="s">
        <v>577</v>
      </c>
      <c r="F7" s="195" t="s">
        <v>578</v>
      </c>
      <c r="G7" s="195" t="s">
        <v>5</v>
      </c>
    </row>
    <row r="8" spans="1:7" ht="18.75" customHeight="1" x14ac:dyDescent="0.25">
      <c r="A8" s="326">
        <v>1</v>
      </c>
      <c r="B8" s="324"/>
      <c r="C8" s="324"/>
      <c r="E8" s="326">
        <v>1</v>
      </c>
      <c r="F8" s="324"/>
      <c r="G8" s="324"/>
    </row>
    <row r="9" spans="1:7" ht="18.75" customHeight="1" thickBot="1" x14ac:dyDescent="0.3">
      <c r="A9" s="327"/>
      <c r="B9" s="325"/>
      <c r="C9" s="325"/>
      <c r="E9" s="327"/>
      <c r="F9" s="325"/>
      <c r="G9" s="325"/>
    </row>
    <row r="10" spans="1:7" ht="18.75" customHeight="1" x14ac:dyDescent="0.25">
      <c r="A10" s="326">
        <v>2</v>
      </c>
      <c r="B10" s="324"/>
      <c r="C10" s="324"/>
      <c r="E10" s="326">
        <v>2</v>
      </c>
      <c r="F10" s="324"/>
      <c r="G10" s="324"/>
    </row>
    <row r="11" spans="1:7" ht="18.75" customHeight="1" thickBot="1" x14ac:dyDescent="0.3">
      <c r="A11" s="327"/>
      <c r="B11" s="325"/>
      <c r="C11" s="325"/>
      <c r="E11" s="327"/>
      <c r="F11" s="325"/>
      <c r="G11" s="325"/>
    </row>
    <row r="12" spans="1:7" ht="18.75" customHeight="1" x14ac:dyDescent="0.25">
      <c r="A12" s="326">
        <v>3</v>
      </c>
      <c r="B12" s="324"/>
      <c r="C12" s="324"/>
      <c r="E12" s="326">
        <v>3</v>
      </c>
      <c r="F12" s="324"/>
      <c r="G12" s="324"/>
    </row>
    <row r="13" spans="1:7" ht="18.75" customHeight="1" thickBot="1" x14ac:dyDescent="0.3">
      <c r="A13" s="327"/>
      <c r="B13" s="325"/>
      <c r="C13" s="325"/>
      <c r="E13" s="327"/>
      <c r="F13" s="325"/>
      <c r="G13" s="325"/>
    </row>
    <row r="14" spans="1:7" ht="18.75" customHeight="1" x14ac:dyDescent="0.25">
      <c r="A14" s="326">
        <v>4</v>
      </c>
      <c r="B14" s="324"/>
      <c r="C14" s="324"/>
      <c r="E14" s="326">
        <v>4</v>
      </c>
      <c r="F14" s="324"/>
      <c r="G14" s="324"/>
    </row>
    <row r="15" spans="1:7" ht="18.75" customHeight="1" thickBot="1" x14ac:dyDescent="0.3">
      <c r="A15" s="327"/>
      <c r="B15" s="325"/>
      <c r="C15" s="325"/>
      <c r="E15" s="327"/>
      <c r="F15" s="325"/>
      <c r="G15" s="325"/>
    </row>
    <row r="18" spans="1:7" x14ac:dyDescent="0.25">
      <c r="A18" s="329" t="s">
        <v>579</v>
      </c>
      <c r="B18" s="329"/>
      <c r="C18" s="329"/>
      <c r="E18" s="329" t="s">
        <v>579</v>
      </c>
      <c r="F18" s="329"/>
      <c r="G18" s="329"/>
    </row>
    <row r="19" spans="1:7" ht="11.25" customHeight="1" x14ac:dyDescent="0.25">
      <c r="A19" s="192"/>
      <c r="E19" s="192"/>
    </row>
    <row r="20" spans="1:7" x14ac:dyDescent="0.25">
      <c r="A20" s="328" t="s">
        <v>575</v>
      </c>
      <c r="B20" s="328"/>
      <c r="C20" s="328"/>
      <c r="E20" s="328" t="s">
        <v>575</v>
      </c>
      <c r="F20" s="328"/>
      <c r="G20" s="328"/>
    </row>
    <row r="21" spans="1:7" ht="6" customHeight="1" x14ac:dyDescent="0.25">
      <c r="A21" s="193"/>
      <c r="E21" s="193"/>
    </row>
    <row r="22" spans="1:7" x14ac:dyDescent="0.25">
      <c r="A22" s="328" t="s">
        <v>576</v>
      </c>
      <c r="B22" s="328"/>
      <c r="C22" s="328"/>
      <c r="E22" s="328" t="s">
        <v>576</v>
      </c>
      <c r="F22" s="328"/>
      <c r="G22" s="328"/>
    </row>
    <row r="23" spans="1:7" ht="15.75" thickBot="1" x14ac:dyDescent="0.3">
      <c r="A23" s="193"/>
      <c r="E23" s="193"/>
    </row>
    <row r="24" spans="1:7" ht="15.75" thickBot="1" x14ac:dyDescent="0.3">
      <c r="A24" s="194" t="s">
        <v>577</v>
      </c>
      <c r="B24" s="195" t="s">
        <v>578</v>
      </c>
      <c r="C24" s="195" t="s">
        <v>5</v>
      </c>
      <c r="E24" s="194" t="s">
        <v>577</v>
      </c>
      <c r="F24" s="195" t="s">
        <v>578</v>
      </c>
      <c r="G24" s="195" t="s">
        <v>5</v>
      </c>
    </row>
    <row r="25" spans="1:7" ht="18.75" customHeight="1" x14ac:dyDescent="0.25">
      <c r="A25" s="326">
        <v>1</v>
      </c>
      <c r="B25" s="324"/>
      <c r="C25" s="324"/>
      <c r="E25" s="326">
        <v>1</v>
      </c>
      <c r="F25" s="324"/>
      <c r="G25" s="324"/>
    </row>
    <row r="26" spans="1:7" ht="18.75" customHeight="1" thickBot="1" x14ac:dyDescent="0.3">
      <c r="A26" s="327"/>
      <c r="B26" s="325"/>
      <c r="C26" s="325"/>
      <c r="E26" s="327"/>
      <c r="F26" s="325"/>
      <c r="G26" s="325"/>
    </row>
    <row r="27" spans="1:7" ht="18.75" customHeight="1" x14ac:dyDescent="0.25">
      <c r="A27" s="326">
        <v>2</v>
      </c>
      <c r="B27" s="324"/>
      <c r="C27" s="324"/>
      <c r="E27" s="326">
        <v>2</v>
      </c>
      <c r="F27" s="324"/>
      <c r="G27" s="324"/>
    </row>
    <row r="28" spans="1:7" ht="18.75" customHeight="1" thickBot="1" x14ac:dyDescent="0.3">
      <c r="A28" s="327"/>
      <c r="B28" s="325"/>
      <c r="C28" s="325"/>
      <c r="E28" s="327"/>
      <c r="F28" s="325"/>
      <c r="G28" s="325"/>
    </row>
    <row r="29" spans="1:7" ht="18.75" customHeight="1" x14ac:dyDescent="0.25">
      <c r="A29" s="326">
        <v>3</v>
      </c>
      <c r="B29" s="324"/>
      <c r="C29" s="324"/>
      <c r="E29" s="326">
        <v>3</v>
      </c>
      <c r="F29" s="324"/>
      <c r="G29" s="324"/>
    </row>
    <row r="30" spans="1:7" ht="18.75" customHeight="1" thickBot="1" x14ac:dyDescent="0.3">
      <c r="A30" s="327"/>
      <c r="B30" s="325"/>
      <c r="C30" s="325"/>
      <c r="E30" s="327"/>
      <c r="F30" s="325"/>
      <c r="G30" s="325"/>
    </row>
    <row r="31" spans="1:7" ht="18.75" customHeight="1" x14ac:dyDescent="0.25">
      <c r="A31" s="326">
        <v>4</v>
      </c>
      <c r="B31" s="324"/>
      <c r="C31" s="324"/>
      <c r="E31" s="326">
        <v>4</v>
      </c>
      <c r="F31" s="324"/>
      <c r="G31" s="324"/>
    </row>
    <row r="32" spans="1:7" ht="18.75" customHeight="1" thickBot="1" x14ac:dyDescent="0.3">
      <c r="A32" s="327"/>
      <c r="B32" s="325"/>
      <c r="C32" s="325"/>
      <c r="E32" s="327"/>
      <c r="F32" s="325"/>
      <c r="G32" s="325"/>
    </row>
    <row r="35" spans="1:7" x14ac:dyDescent="0.25">
      <c r="A35" s="329" t="s">
        <v>579</v>
      </c>
      <c r="B35" s="329"/>
      <c r="C35" s="329"/>
      <c r="E35" s="329" t="s">
        <v>579</v>
      </c>
      <c r="F35" s="329"/>
      <c r="G35" s="329"/>
    </row>
    <row r="36" spans="1:7" ht="11.25" customHeight="1" x14ac:dyDescent="0.25">
      <c r="A36" s="192"/>
      <c r="E36" s="192"/>
    </row>
    <row r="37" spans="1:7" x14ac:dyDescent="0.25">
      <c r="A37" s="328" t="s">
        <v>575</v>
      </c>
      <c r="B37" s="328"/>
      <c r="C37" s="328"/>
      <c r="E37" s="328" t="s">
        <v>575</v>
      </c>
      <c r="F37" s="328"/>
      <c r="G37" s="328"/>
    </row>
    <row r="38" spans="1:7" ht="6" customHeight="1" x14ac:dyDescent="0.25">
      <c r="A38" s="193"/>
      <c r="E38" s="193"/>
    </row>
    <row r="39" spans="1:7" x14ac:dyDescent="0.25">
      <c r="A39" s="328" t="s">
        <v>576</v>
      </c>
      <c r="B39" s="328"/>
      <c r="C39" s="328"/>
      <c r="E39" s="328" t="s">
        <v>576</v>
      </c>
      <c r="F39" s="328"/>
      <c r="G39" s="328"/>
    </row>
    <row r="40" spans="1:7" ht="15.75" thickBot="1" x14ac:dyDescent="0.3">
      <c r="A40" s="193"/>
      <c r="E40" s="193"/>
    </row>
    <row r="41" spans="1:7" ht="15.75" thickBot="1" x14ac:dyDescent="0.3">
      <c r="A41" s="194" t="s">
        <v>577</v>
      </c>
      <c r="B41" s="195" t="s">
        <v>578</v>
      </c>
      <c r="C41" s="195" t="s">
        <v>5</v>
      </c>
      <c r="E41" s="194" t="s">
        <v>577</v>
      </c>
      <c r="F41" s="195" t="s">
        <v>578</v>
      </c>
      <c r="G41" s="195" t="s">
        <v>5</v>
      </c>
    </row>
    <row r="42" spans="1:7" ht="18.75" customHeight="1" x14ac:dyDescent="0.25">
      <c r="A42" s="326">
        <v>1</v>
      </c>
      <c r="B42" s="324"/>
      <c r="C42" s="324"/>
      <c r="E42" s="326">
        <v>1</v>
      </c>
      <c r="F42" s="324"/>
      <c r="G42" s="324"/>
    </row>
    <row r="43" spans="1:7" ht="18.75" customHeight="1" thickBot="1" x14ac:dyDescent="0.3">
      <c r="A43" s="327"/>
      <c r="B43" s="325"/>
      <c r="C43" s="325"/>
      <c r="E43" s="327"/>
      <c r="F43" s="325"/>
      <c r="G43" s="325"/>
    </row>
    <row r="44" spans="1:7" ht="18.75" customHeight="1" x14ac:dyDescent="0.25">
      <c r="A44" s="326">
        <v>2</v>
      </c>
      <c r="B44" s="324"/>
      <c r="C44" s="324"/>
      <c r="E44" s="326">
        <v>2</v>
      </c>
      <c r="F44" s="324"/>
      <c r="G44" s="324"/>
    </row>
    <row r="45" spans="1:7" ht="18.75" customHeight="1" thickBot="1" x14ac:dyDescent="0.3">
      <c r="A45" s="327"/>
      <c r="B45" s="325"/>
      <c r="C45" s="325"/>
      <c r="E45" s="327"/>
      <c r="F45" s="325"/>
      <c r="G45" s="325"/>
    </row>
    <row r="46" spans="1:7" ht="18.75" customHeight="1" x14ac:dyDescent="0.25">
      <c r="A46" s="326">
        <v>3</v>
      </c>
      <c r="B46" s="324"/>
      <c r="C46" s="324"/>
      <c r="E46" s="326">
        <v>3</v>
      </c>
      <c r="F46" s="324"/>
      <c r="G46" s="324"/>
    </row>
    <row r="47" spans="1:7" ht="18.75" customHeight="1" thickBot="1" x14ac:dyDescent="0.3">
      <c r="A47" s="327"/>
      <c r="B47" s="325"/>
      <c r="C47" s="325"/>
      <c r="E47" s="327"/>
      <c r="F47" s="325"/>
      <c r="G47" s="325"/>
    </row>
    <row r="48" spans="1:7" ht="18.75" customHeight="1" x14ac:dyDescent="0.25">
      <c r="A48" s="326">
        <v>4</v>
      </c>
      <c r="B48" s="324"/>
      <c r="C48" s="324"/>
      <c r="E48" s="326">
        <v>4</v>
      </c>
      <c r="F48" s="324"/>
      <c r="G48" s="324"/>
    </row>
    <row r="49" spans="1:7" ht="18.75" customHeight="1" thickBot="1" x14ac:dyDescent="0.3">
      <c r="A49" s="327"/>
      <c r="B49" s="325"/>
      <c r="C49" s="325"/>
      <c r="E49" s="327"/>
      <c r="F49" s="325"/>
      <c r="G49" s="325"/>
    </row>
  </sheetData>
  <mergeCells count="90">
    <mergeCell ref="A1:C1"/>
    <mergeCell ref="A3:C3"/>
    <mergeCell ref="A5:C5"/>
    <mergeCell ref="A18:C18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E1:G1"/>
    <mergeCell ref="E3:G3"/>
    <mergeCell ref="E5:G5"/>
    <mergeCell ref="E8:E9"/>
    <mergeCell ref="F8:F9"/>
    <mergeCell ref="G8:G9"/>
    <mergeCell ref="E14:E15"/>
    <mergeCell ref="F14:F15"/>
    <mergeCell ref="G14:G15"/>
    <mergeCell ref="E10:E11"/>
    <mergeCell ref="F10:F11"/>
    <mergeCell ref="G10:G11"/>
    <mergeCell ref="E12:E13"/>
    <mergeCell ref="F12:F13"/>
    <mergeCell ref="G12:G13"/>
    <mergeCell ref="G27:G28"/>
    <mergeCell ref="A22:C22"/>
    <mergeCell ref="E22:G22"/>
    <mergeCell ref="A25:A26"/>
    <mergeCell ref="B25:B26"/>
    <mergeCell ref="C25:C26"/>
    <mergeCell ref="E25:E26"/>
    <mergeCell ref="F25:F26"/>
    <mergeCell ref="G25:G26"/>
    <mergeCell ref="A37:C37"/>
    <mergeCell ref="E37:G37"/>
    <mergeCell ref="A31:A32"/>
    <mergeCell ref="B31:B32"/>
    <mergeCell ref="C31:C32"/>
    <mergeCell ref="E31:E32"/>
    <mergeCell ref="F31:F32"/>
    <mergeCell ref="G31:G32"/>
    <mergeCell ref="E18:G18"/>
    <mergeCell ref="A20:C20"/>
    <mergeCell ref="E20:G20"/>
    <mergeCell ref="A35:C35"/>
    <mergeCell ref="E35:G35"/>
    <mergeCell ref="A29:A30"/>
    <mergeCell ref="B29:B30"/>
    <mergeCell ref="C29:C30"/>
    <mergeCell ref="E29:E30"/>
    <mergeCell ref="F29:F30"/>
    <mergeCell ref="G29:G30"/>
    <mergeCell ref="A27:A28"/>
    <mergeCell ref="B27:B28"/>
    <mergeCell ref="C27:C28"/>
    <mergeCell ref="E27:E28"/>
    <mergeCell ref="F27:F28"/>
    <mergeCell ref="G44:G45"/>
    <mergeCell ref="A39:C39"/>
    <mergeCell ref="E39:G39"/>
    <mergeCell ref="A42:A43"/>
    <mergeCell ref="B42:B43"/>
    <mergeCell ref="C42:C43"/>
    <mergeCell ref="E42:E43"/>
    <mergeCell ref="F42:F43"/>
    <mergeCell ref="G42:G43"/>
    <mergeCell ref="A44:A45"/>
    <mergeCell ref="B44:B45"/>
    <mergeCell ref="C44:C45"/>
    <mergeCell ref="E44:E45"/>
    <mergeCell ref="F44:F45"/>
    <mergeCell ref="G48:G49"/>
    <mergeCell ref="A46:A47"/>
    <mergeCell ref="B46:B47"/>
    <mergeCell ref="C46:C47"/>
    <mergeCell ref="E46:E47"/>
    <mergeCell ref="F46:F47"/>
    <mergeCell ref="G46:G47"/>
    <mergeCell ref="A48:A49"/>
    <mergeCell ref="B48:B49"/>
    <mergeCell ref="C48:C49"/>
    <mergeCell ref="E48:E49"/>
    <mergeCell ref="F48:F49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I11" sqref="I11"/>
    </sheetView>
  </sheetViews>
  <sheetFormatPr defaultRowHeight="15" x14ac:dyDescent="0.25"/>
  <cols>
    <col min="1" max="1" width="7.85546875" customWidth="1"/>
    <col min="2" max="2" width="14.140625" customWidth="1"/>
    <col min="3" max="3" width="22.42578125" customWidth="1"/>
    <col min="5" max="5" width="7.85546875" customWidth="1"/>
    <col min="6" max="6" width="14.140625" customWidth="1"/>
    <col min="7" max="7" width="22.42578125" customWidth="1"/>
  </cols>
  <sheetData>
    <row r="1" spans="1:15" x14ac:dyDescent="0.25">
      <c r="A1" s="329" t="s">
        <v>580</v>
      </c>
      <c r="B1" s="329"/>
      <c r="C1" s="329"/>
      <c r="E1" s="329" t="s">
        <v>580</v>
      </c>
      <c r="F1" s="329"/>
      <c r="G1" s="329"/>
    </row>
    <row r="2" spans="1:15" ht="11.25" customHeight="1" x14ac:dyDescent="0.25">
      <c r="A2" s="192"/>
      <c r="E2" s="192"/>
    </row>
    <row r="3" spans="1:15" x14ac:dyDescent="0.25">
      <c r="A3" s="328" t="s">
        <v>575</v>
      </c>
      <c r="B3" s="328"/>
      <c r="C3" s="328"/>
      <c r="E3" s="328" t="s">
        <v>575</v>
      </c>
      <c r="F3" s="328"/>
      <c r="G3" s="328"/>
    </row>
    <row r="4" spans="1:15" ht="6" customHeight="1" x14ac:dyDescent="0.25">
      <c r="A4" s="193"/>
      <c r="E4" s="193"/>
    </row>
    <row r="5" spans="1:15" x14ac:dyDescent="0.25">
      <c r="A5" s="328" t="s">
        <v>576</v>
      </c>
      <c r="B5" s="328"/>
      <c r="C5" s="328"/>
      <c r="E5" s="328" t="s">
        <v>576</v>
      </c>
      <c r="F5" s="328"/>
      <c r="G5" s="328"/>
    </row>
    <row r="6" spans="1:15" ht="15.75" thickBot="1" x14ac:dyDescent="0.3">
      <c r="A6" s="193"/>
      <c r="E6" s="193"/>
    </row>
    <row r="7" spans="1:15" ht="15.75" thickBot="1" x14ac:dyDescent="0.3">
      <c r="A7" s="194" t="s">
        <v>577</v>
      </c>
      <c r="B7" s="195" t="s">
        <v>578</v>
      </c>
      <c r="C7" s="195" t="s">
        <v>5</v>
      </c>
      <c r="E7" s="194" t="s">
        <v>577</v>
      </c>
      <c r="F7" s="195" t="s">
        <v>578</v>
      </c>
      <c r="G7" s="195" t="s">
        <v>5</v>
      </c>
    </row>
    <row r="8" spans="1:15" ht="12" customHeight="1" x14ac:dyDescent="0.25">
      <c r="A8" s="326">
        <v>1</v>
      </c>
      <c r="B8" s="324"/>
      <c r="C8" s="324"/>
      <c r="E8" s="326">
        <v>1</v>
      </c>
      <c r="F8" s="324"/>
      <c r="G8" s="324"/>
    </row>
    <row r="9" spans="1:15" ht="12" customHeight="1" thickBot="1" x14ac:dyDescent="0.3">
      <c r="A9" s="327"/>
      <c r="B9" s="325"/>
      <c r="C9" s="325"/>
      <c r="E9" s="327"/>
      <c r="F9" s="325"/>
      <c r="G9" s="325"/>
    </row>
    <row r="10" spans="1:15" ht="12" customHeight="1" x14ac:dyDescent="0.25">
      <c r="A10" s="326">
        <v>2</v>
      </c>
      <c r="B10" s="324"/>
      <c r="C10" s="324"/>
      <c r="E10" s="326">
        <v>2</v>
      </c>
      <c r="F10" s="324"/>
      <c r="G10" s="324"/>
    </row>
    <row r="11" spans="1:15" ht="12" customHeight="1" thickBot="1" x14ac:dyDescent="0.3">
      <c r="A11" s="327"/>
      <c r="B11" s="325"/>
      <c r="C11" s="325"/>
      <c r="E11" s="327"/>
      <c r="F11" s="325"/>
      <c r="G11" s="325"/>
    </row>
    <row r="12" spans="1:15" ht="12" customHeight="1" x14ac:dyDescent="0.25">
      <c r="A12" s="326">
        <v>3</v>
      </c>
      <c r="B12" s="324"/>
      <c r="C12" s="324"/>
      <c r="E12" s="326">
        <v>3</v>
      </c>
      <c r="F12" s="324"/>
      <c r="G12" s="324"/>
    </row>
    <row r="13" spans="1:15" ht="12" customHeight="1" thickBot="1" x14ac:dyDescent="0.3">
      <c r="A13" s="327"/>
      <c r="B13" s="325"/>
      <c r="C13" s="325"/>
      <c r="E13" s="327"/>
      <c r="F13" s="325"/>
      <c r="G13" s="325"/>
    </row>
    <row r="14" spans="1:15" ht="12" customHeight="1" x14ac:dyDescent="0.25">
      <c r="A14" s="326">
        <v>4</v>
      </c>
      <c r="B14" s="324"/>
      <c r="C14" s="324"/>
      <c r="E14" s="326">
        <v>4</v>
      </c>
      <c r="F14" s="324"/>
      <c r="G14" s="324"/>
      <c r="O14">
        <v>6</v>
      </c>
    </row>
    <row r="15" spans="1:15" ht="12" customHeight="1" thickBot="1" x14ac:dyDescent="0.3">
      <c r="A15" s="327"/>
      <c r="B15" s="325"/>
      <c r="C15" s="325"/>
      <c r="E15" s="327"/>
      <c r="F15" s="325"/>
      <c r="G15" s="325"/>
    </row>
    <row r="16" spans="1:15" ht="12" customHeight="1" x14ac:dyDescent="0.25">
      <c r="A16" s="326">
        <v>5</v>
      </c>
      <c r="B16" s="324"/>
      <c r="C16" s="324"/>
      <c r="E16" s="326">
        <v>5</v>
      </c>
      <c r="F16" s="324"/>
      <c r="G16" s="324"/>
    </row>
    <row r="17" spans="1:7" ht="12" customHeight="1" thickBot="1" x14ac:dyDescent="0.3">
      <c r="A17" s="327"/>
      <c r="B17" s="325"/>
      <c r="C17" s="325"/>
      <c r="E17" s="327"/>
      <c r="F17" s="325"/>
      <c r="G17" s="325"/>
    </row>
    <row r="18" spans="1:7" ht="12" customHeight="1" x14ac:dyDescent="0.25">
      <c r="A18" s="326">
        <v>6</v>
      </c>
      <c r="B18" s="324"/>
      <c r="C18" s="324"/>
      <c r="E18" s="326">
        <v>6</v>
      </c>
      <c r="F18" s="324"/>
      <c r="G18" s="324"/>
    </row>
    <row r="19" spans="1:7" ht="12" customHeight="1" thickBot="1" x14ac:dyDescent="0.3">
      <c r="A19" s="327"/>
      <c r="B19" s="325"/>
      <c r="C19" s="325"/>
      <c r="E19" s="327"/>
      <c r="F19" s="325"/>
      <c r="G19" s="325"/>
    </row>
    <row r="20" spans="1:7" ht="12" customHeight="1" x14ac:dyDescent="0.25">
      <c r="A20" s="326">
        <v>7</v>
      </c>
      <c r="B20" s="324"/>
      <c r="C20" s="324"/>
      <c r="E20" s="326">
        <v>7</v>
      </c>
      <c r="F20" s="324"/>
      <c r="G20" s="324"/>
    </row>
    <row r="21" spans="1:7" ht="12" customHeight="1" thickBot="1" x14ac:dyDescent="0.3">
      <c r="A21" s="327"/>
      <c r="B21" s="325"/>
      <c r="C21" s="325"/>
      <c r="E21" s="327"/>
      <c r="F21" s="325"/>
      <c r="G21" s="325"/>
    </row>
    <row r="22" spans="1:7" ht="12" customHeight="1" x14ac:dyDescent="0.25">
      <c r="A22" s="326">
        <v>8</v>
      </c>
      <c r="B22" s="324"/>
      <c r="C22" s="324"/>
      <c r="E22" s="326">
        <v>8</v>
      </c>
      <c r="F22" s="324"/>
      <c r="G22" s="324"/>
    </row>
    <row r="23" spans="1:7" ht="12" customHeight="1" thickBot="1" x14ac:dyDescent="0.3">
      <c r="A23" s="327"/>
      <c r="B23" s="325"/>
      <c r="C23" s="325"/>
      <c r="E23" s="327"/>
      <c r="F23" s="325"/>
      <c r="G23" s="325"/>
    </row>
    <row r="24" spans="1:7" ht="12" customHeight="1" x14ac:dyDescent="0.25">
      <c r="A24" s="326">
        <v>9</v>
      </c>
      <c r="B24" s="324"/>
      <c r="C24" s="324"/>
      <c r="E24" s="326">
        <v>9</v>
      </c>
      <c r="F24" s="324"/>
      <c r="G24" s="324"/>
    </row>
    <row r="25" spans="1:7" ht="12" customHeight="1" thickBot="1" x14ac:dyDescent="0.3">
      <c r="A25" s="327"/>
      <c r="B25" s="325"/>
      <c r="C25" s="325"/>
      <c r="E25" s="327"/>
      <c r="F25" s="325"/>
      <c r="G25" s="325"/>
    </row>
    <row r="26" spans="1:7" ht="12" customHeight="1" x14ac:dyDescent="0.25">
      <c r="A26" s="326">
        <v>10</v>
      </c>
      <c r="B26" s="324"/>
      <c r="C26" s="324"/>
      <c r="E26" s="326">
        <v>10</v>
      </c>
      <c r="F26" s="324"/>
      <c r="G26" s="324"/>
    </row>
    <row r="27" spans="1:7" ht="12" customHeight="1" thickBot="1" x14ac:dyDescent="0.3">
      <c r="A27" s="327"/>
      <c r="B27" s="325"/>
      <c r="C27" s="325"/>
      <c r="E27" s="327"/>
      <c r="F27" s="325"/>
      <c r="G27" s="325"/>
    </row>
    <row r="28" spans="1:7" ht="12" customHeight="1" x14ac:dyDescent="0.25">
      <c r="A28" s="326">
        <v>11</v>
      </c>
      <c r="B28" s="324"/>
      <c r="C28" s="324"/>
      <c r="E28" s="326">
        <v>11</v>
      </c>
      <c r="F28" s="324"/>
      <c r="G28" s="324"/>
    </row>
    <row r="29" spans="1:7" ht="12" customHeight="1" thickBot="1" x14ac:dyDescent="0.3">
      <c r="A29" s="327"/>
      <c r="B29" s="325"/>
      <c r="C29" s="325"/>
      <c r="E29" s="327"/>
      <c r="F29" s="325"/>
      <c r="G29" s="325"/>
    </row>
    <row r="30" spans="1:7" ht="12" customHeight="1" x14ac:dyDescent="0.25">
      <c r="A30" s="326">
        <v>12</v>
      </c>
      <c r="B30" s="324"/>
      <c r="C30" s="324"/>
      <c r="E30" s="326">
        <v>12</v>
      </c>
      <c r="F30" s="324"/>
      <c r="G30" s="324"/>
    </row>
    <row r="31" spans="1:7" ht="12" customHeight="1" thickBot="1" x14ac:dyDescent="0.3">
      <c r="A31" s="327"/>
      <c r="B31" s="325"/>
      <c r="C31" s="325"/>
      <c r="E31" s="327"/>
      <c r="F31" s="325"/>
      <c r="G31" s="325"/>
    </row>
    <row r="33" spans="1:15" ht="21.75" customHeight="1" x14ac:dyDescent="0.25"/>
    <row r="34" spans="1:15" x14ac:dyDescent="0.25">
      <c r="A34" s="329" t="s">
        <v>580</v>
      </c>
      <c r="B34" s="329"/>
      <c r="C34" s="329"/>
      <c r="E34" s="329" t="s">
        <v>580</v>
      </c>
      <c r="F34" s="329"/>
      <c r="G34" s="329"/>
    </row>
    <row r="35" spans="1:15" ht="11.25" customHeight="1" x14ac:dyDescent="0.25">
      <c r="A35" s="192"/>
      <c r="E35" s="192"/>
    </row>
    <row r="36" spans="1:15" x14ac:dyDescent="0.25">
      <c r="A36" s="328" t="s">
        <v>575</v>
      </c>
      <c r="B36" s="328"/>
      <c r="C36" s="328"/>
      <c r="E36" s="328" t="s">
        <v>575</v>
      </c>
      <c r="F36" s="328"/>
      <c r="G36" s="328"/>
    </row>
    <row r="37" spans="1:15" ht="6" customHeight="1" x14ac:dyDescent="0.25">
      <c r="A37" s="193"/>
      <c r="E37" s="193"/>
    </row>
    <row r="38" spans="1:15" x14ac:dyDescent="0.25">
      <c r="A38" s="328" t="s">
        <v>576</v>
      </c>
      <c r="B38" s="328"/>
      <c r="C38" s="328"/>
      <c r="E38" s="328" t="s">
        <v>576</v>
      </c>
      <c r="F38" s="328"/>
      <c r="G38" s="328"/>
    </row>
    <row r="39" spans="1:15" ht="15.75" thickBot="1" x14ac:dyDescent="0.3">
      <c r="A39" s="193"/>
      <c r="E39" s="193"/>
    </row>
    <row r="40" spans="1:15" ht="15.75" thickBot="1" x14ac:dyDescent="0.3">
      <c r="A40" s="194" t="s">
        <v>577</v>
      </c>
      <c r="B40" s="195" t="s">
        <v>578</v>
      </c>
      <c r="C40" s="195" t="s">
        <v>5</v>
      </c>
      <c r="E40" s="194" t="s">
        <v>577</v>
      </c>
      <c r="F40" s="195" t="s">
        <v>578</v>
      </c>
      <c r="G40" s="195" t="s">
        <v>5</v>
      </c>
    </row>
    <row r="41" spans="1:15" ht="12" customHeight="1" x14ac:dyDescent="0.25">
      <c r="A41" s="326">
        <v>1</v>
      </c>
      <c r="B41" s="324"/>
      <c r="C41" s="324"/>
      <c r="E41" s="326">
        <v>1</v>
      </c>
      <c r="F41" s="324"/>
      <c r="G41" s="324"/>
    </row>
    <row r="42" spans="1:15" ht="12" customHeight="1" thickBot="1" x14ac:dyDescent="0.3">
      <c r="A42" s="327"/>
      <c r="B42" s="325"/>
      <c r="C42" s="325"/>
      <c r="E42" s="327"/>
      <c r="F42" s="325"/>
      <c r="G42" s="325"/>
    </row>
    <row r="43" spans="1:15" ht="12" customHeight="1" x14ac:dyDescent="0.25">
      <c r="A43" s="326">
        <v>2</v>
      </c>
      <c r="B43" s="324"/>
      <c r="C43" s="324"/>
      <c r="E43" s="326">
        <v>2</v>
      </c>
      <c r="F43" s="324"/>
      <c r="G43" s="324"/>
    </row>
    <row r="44" spans="1:15" ht="12" customHeight="1" thickBot="1" x14ac:dyDescent="0.3">
      <c r="A44" s="327"/>
      <c r="B44" s="325"/>
      <c r="C44" s="325"/>
      <c r="E44" s="327"/>
      <c r="F44" s="325"/>
      <c r="G44" s="325"/>
    </row>
    <row r="45" spans="1:15" ht="12" customHeight="1" x14ac:dyDescent="0.25">
      <c r="A45" s="326">
        <v>3</v>
      </c>
      <c r="B45" s="324"/>
      <c r="C45" s="324"/>
      <c r="E45" s="326">
        <v>3</v>
      </c>
      <c r="F45" s="324"/>
      <c r="G45" s="324"/>
    </row>
    <row r="46" spans="1:15" ht="12" customHeight="1" thickBot="1" x14ac:dyDescent="0.3">
      <c r="A46" s="327"/>
      <c r="B46" s="325"/>
      <c r="C46" s="325"/>
      <c r="E46" s="327"/>
      <c r="F46" s="325"/>
      <c r="G46" s="325"/>
    </row>
    <row r="47" spans="1:15" ht="12" customHeight="1" x14ac:dyDescent="0.25">
      <c r="A47" s="326">
        <v>4</v>
      </c>
      <c r="B47" s="324"/>
      <c r="C47" s="324"/>
      <c r="E47" s="326">
        <v>4</v>
      </c>
      <c r="F47" s="324"/>
      <c r="G47" s="324"/>
      <c r="O47">
        <v>6</v>
      </c>
    </row>
    <row r="48" spans="1:15" ht="12" customHeight="1" thickBot="1" x14ac:dyDescent="0.3">
      <c r="A48" s="327"/>
      <c r="B48" s="325"/>
      <c r="C48" s="325"/>
      <c r="E48" s="327"/>
      <c r="F48" s="325"/>
      <c r="G48" s="325"/>
    </row>
    <row r="49" spans="1:7" ht="12" customHeight="1" x14ac:dyDescent="0.25">
      <c r="A49" s="326">
        <v>5</v>
      </c>
      <c r="B49" s="324"/>
      <c r="C49" s="324"/>
      <c r="E49" s="326">
        <v>5</v>
      </c>
      <c r="F49" s="324"/>
      <c r="G49" s="324"/>
    </row>
    <row r="50" spans="1:7" ht="12" customHeight="1" thickBot="1" x14ac:dyDescent="0.3">
      <c r="A50" s="327"/>
      <c r="B50" s="325"/>
      <c r="C50" s="325"/>
      <c r="E50" s="327"/>
      <c r="F50" s="325"/>
      <c r="G50" s="325"/>
    </row>
    <row r="51" spans="1:7" ht="12" customHeight="1" x14ac:dyDescent="0.25">
      <c r="A51" s="326">
        <v>6</v>
      </c>
      <c r="B51" s="324"/>
      <c r="C51" s="324"/>
      <c r="E51" s="326">
        <v>6</v>
      </c>
      <c r="F51" s="324"/>
      <c r="G51" s="324"/>
    </row>
    <row r="52" spans="1:7" ht="12" customHeight="1" thickBot="1" x14ac:dyDescent="0.3">
      <c r="A52" s="327"/>
      <c r="B52" s="325"/>
      <c r="C52" s="325"/>
      <c r="E52" s="327"/>
      <c r="F52" s="325"/>
      <c r="G52" s="325"/>
    </row>
    <row r="53" spans="1:7" ht="12" customHeight="1" x14ac:dyDescent="0.25">
      <c r="A53" s="326">
        <v>7</v>
      </c>
      <c r="B53" s="324"/>
      <c r="C53" s="324"/>
      <c r="E53" s="326">
        <v>7</v>
      </c>
      <c r="F53" s="324"/>
      <c r="G53" s="324"/>
    </row>
    <row r="54" spans="1:7" ht="12" customHeight="1" thickBot="1" x14ac:dyDescent="0.3">
      <c r="A54" s="327"/>
      <c r="B54" s="325"/>
      <c r="C54" s="325"/>
      <c r="E54" s="327"/>
      <c r="F54" s="325"/>
      <c r="G54" s="325"/>
    </row>
    <row r="55" spans="1:7" ht="12" customHeight="1" x14ac:dyDescent="0.25">
      <c r="A55" s="326">
        <v>8</v>
      </c>
      <c r="B55" s="324"/>
      <c r="C55" s="324"/>
      <c r="E55" s="326">
        <v>8</v>
      </c>
      <c r="F55" s="324"/>
      <c r="G55" s="324"/>
    </row>
    <row r="56" spans="1:7" ht="12" customHeight="1" thickBot="1" x14ac:dyDescent="0.3">
      <c r="A56" s="327"/>
      <c r="B56" s="325"/>
      <c r="C56" s="325"/>
      <c r="E56" s="327"/>
      <c r="F56" s="325"/>
      <c r="G56" s="325"/>
    </row>
    <row r="57" spans="1:7" ht="12" customHeight="1" x14ac:dyDescent="0.25">
      <c r="A57" s="326">
        <v>9</v>
      </c>
      <c r="B57" s="324"/>
      <c r="C57" s="324"/>
      <c r="E57" s="326">
        <v>9</v>
      </c>
      <c r="F57" s="324"/>
      <c r="G57" s="324"/>
    </row>
    <row r="58" spans="1:7" ht="12" customHeight="1" thickBot="1" x14ac:dyDescent="0.3">
      <c r="A58" s="327"/>
      <c r="B58" s="325"/>
      <c r="C58" s="325"/>
      <c r="E58" s="327"/>
      <c r="F58" s="325"/>
      <c r="G58" s="325"/>
    </row>
    <row r="59" spans="1:7" ht="12" customHeight="1" x14ac:dyDescent="0.25">
      <c r="A59" s="326">
        <v>10</v>
      </c>
      <c r="B59" s="324"/>
      <c r="C59" s="324"/>
      <c r="E59" s="326">
        <v>10</v>
      </c>
      <c r="F59" s="324"/>
      <c r="G59" s="324"/>
    </row>
    <row r="60" spans="1:7" ht="12" customHeight="1" thickBot="1" x14ac:dyDescent="0.3">
      <c r="A60" s="327"/>
      <c r="B60" s="325"/>
      <c r="C60" s="325"/>
      <c r="E60" s="327"/>
      <c r="F60" s="325"/>
      <c r="G60" s="325"/>
    </row>
    <row r="61" spans="1:7" ht="12" customHeight="1" x14ac:dyDescent="0.25">
      <c r="A61" s="326">
        <v>11</v>
      </c>
      <c r="B61" s="324"/>
      <c r="C61" s="324"/>
      <c r="E61" s="326">
        <v>11</v>
      </c>
      <c r="F61" s="324"/>
      <c r="G61" s="324"/>
    </row>
    <row r="62" spans="1:7" ht="12" customHeight="1" thickBot="1" x14ac:dyDescent="0.3">
      <c r="A62" s="327"/>
      <c r="B62" s="325"/>
      <c r="C62" s="325"/>
      <c r="E62" s="327"/>
      <c r="F62" s="325"/>
      <c r="G62" s="325"/>
    </row>
    <row r="63" spans="1:7" ht="12" customHeight="1" x14ac:dyDescent="0.25">
      <c r="A63" s="326">
        <v>12</v>
      </c>
      <c r="B63" s="324"/>
      <c r="C63" s="324"/>
      <c r="E63" s="326">
        <v>12</v>
      </c>
      <c r="F63" s="324"/>
      <c r="G63" s="324"/>
    </row>
    <row r="64" spans="1:7" ht="12" customHeight="1" thickBot="1" x14ac:dyDescent="0.3">
      <c r="A64" s="327"/>
      <c r="B64" s="325"/>
      <c r="C64" s="325"/>
      <c r="E64" s="327"/>
      <c r="F64" s="325"/>
      <c r="G64" s="325"/>
    </row>
  </sheetData>
  <mergeCells count="156">
    <mergeCell ref="A1:C1"/>
    <mergeCell ref="E1:G1"/>
    <mergeCell ref="A3:C3"/>
    <mergeCell ref="E3:G3"/>
    <mergeCell ref="A5:C5"/>
    <mergeCell ref="E5:G5"/>
    <mergeCell ref="A10:A11"/>
    <mergeCell ref="B10:B11"/>
    <mergeCell ref="C10:C11"/>
    <mergeCell ref="E10:E11"/>
    <mergeCell ref="F10:F11"/>
    <mergeCell ref="G10:G11"/>
    <mergeCell ref="A8:A9"/>
    <mergeCell ref="B8:B9"/>
    <mergeCell ref="C8:C9"/>
    <mergeCell ref="E8:E9"/>
    <mergeCell ref="F8:F9"/>
    <mergeCell ref="G8:G9"/>
    <mergeCell ref="A14:A15"/>
    <mergeCell ref="B14:B15"/>
    <mergeCell ref="C14:C15"/>
    <mergeCell ref="E14:E15"/>
    <mergeCell ref="F14:F15"/>
    <mergeCell ref="G14:G15"/>
    <mergeCell ref="A12:A13"/>
    <mergeCell ref="B12:B13"/>
    <mergeCell ref="C12:C13"/>
    <mergeCell ref="E12:E13"/>
    <mergeCell ref="F12:F13"/>
    <mergeCell ref="G12:G13"/>
    <mergeCell ref="A24:A25"/>
    <mergeCell ref="B24:B25"/>
    <mergeCell ref="C24:C25"/>
    <mergeCell ref="E24:E25"/>
    <mergeCell ref="F24:F25"/>
    <mergeCell ref="G24:G25"/>
    <mergeCell ref="A26:A27"/>
    <mergeCell ref="B26:B27"/>
    <mergeCell ref="C26:C27"/>
    <mergeCell ref="E26:E27"/>
    <mergeCell ref="F26:F27"/>
    <mergeCell ref="G26:G27"/>
    <mergeCell ref="F45:F46"/>
    <mergeCell ref="G45:G46"/>
    <mergeCell ref="A41:A42"/>
    <mergeCell ref="B41:B42"/>
    <mergeCell ref="C41:C42"/>
    <mergeCell ref="E41:E42"/>
    <mergeCell ref="A28:A29"/>
    <mergeCell ref="B28:B29"/>
    <mergeCell ref="C28:C29"/>
    <mergeCell ref="E28:E29"/>
    <mergeCell ref="F28:F29"/>
    <mergeCell ref="G28:G29"/>
    <mergeCell ref="F18:F19"/>
    <mergeCell ref="G18:G19"/>
    <mergeCell ref="A20:A21"/>
    <mergeCell ref="B20:B21"/>
    <mergeCell ref="C20:C21"/>
    <mergeCell ref="E20:E21"/>
    <mergeCell ref="F20:F21"/>
    <mergeCell ref="G20:G21"/>
    <mergeCell ref="A16:A17"/>
    <mergeCell ref="B16:B17"/>
    <mergeCell ref="C16:C17"/>
    <mergeCell ref="E16:E17"/>
    <mergeCell ref="F16:F17"/>
    <mergeCell ref="G16:G17"/>
    <mergeCell ref="A18:A19"/>
    <mergeCell ref="B18:B19"/>
    <mergeCell ref="C18:C19"/>
    <mergeCell ref="E18:E19"/>
    <mergeCell ref="A22:A23"/>
    <mergeCell ref="B22:B23"/>
    <mergeCell ref="C22:C23"/>
    <mergeCell ref="E22:E23"/>
    <mergeCell ref="F22:F23"/>
    <mergeCell ref="G22:G23"/>
    <mergeCell ref="F41:F42"/>
    <mergeCell ref="G41:G42"/>
    <mergeCell ref="A43:A44"/>
    <mergeCell ref="B43:B44"/>
    <mergeCell ref="C43:C44"/>
    <mergeCell ref="E43:E44"/>
    <mergeCell ref="F43:F44"/>
    <mergeCell ref="G43:G44"/>
    <mergeCell ref="F30:F31"/>
    <mergeCell ref="G30:G31"/>
    <mergeCell ref="A34:C34"/>
    <mergeCell ref="E34:G34"/>
    <mergeCell ref="A36:C36"/>
    <mergeCell ref="E36:G36"/>
    <mergeCell ref="A38:C38"/>
    <mergeCell ref="E38:G38"/>
    <mergeCell ref="A30:A31"/>
    <mergeCell ref="B30:B31"/>
    <mergeCell ref="C30:C31"/>
    <mergeCell ref="E30:E31"/>
    <mergeCell ref="A51:A52"/>
    <mergeCell ref="B51:B52"/>
    <mergeCell ref="C51:C52"/>
    <mergeCell ref="E51:E52"/>
    <mergeCell ref="F51:F52"/>
    <mergeCell ref="G51:G52"/>
    <mergeCell ref="F47:F48"/>
    <mergeCell ref="G47:G48"/>
    <mergeCell ref="A49:A50"/>
    <mergeCell ref="B49:B50"/>
    <mergeCell ref="C49:C50"/>
    <mergeCell ref="E49:E50"/>
    <mergeCell ref="F49:F50"/>
    <mergeCell ref="G49:G50"/>
    <mergeCell ref="A47:A48"/>
    <mergeCell ref="B47:B48"/>
    <mergeCell ref="C47:C48"/>
    <mergeCell ref="E47:E48"/>
    <mergeCell ref="A45:A46"/>
    <mergeCell ref="B45:B46"/>
    <mergeCell ref="C45:C46"/>
    <mergeCell ref="E45:E46"/>
    <mergeCell ref="A55:A56"/>
    <mergeCell ref="B55:B56"/>
    <mergeCell ref="C55:C56"/>
    <mergeCell ref="E55:E56"/>
    <mergeCell ref="F55:F56"/>
    <mergeCell ref="G55:G56"/>
    <mergeCell ref="A53:A54"/>
    <mergeCell ref="B53:B54"/>
    <mergeCell ref="C53:C54"/>
    <mergeCell ref="E53:E54"/>
    <mergeCell ref="F53:F54"/>
    <mergeCell ref="G53:G54"/>
    <mergeCell ref="A59:A60"/>
    <mergeCell ref="B59:B60"/>
    <mergeCell ref="C59:C60"/>
    <mergeCell ref="E59:E60"/>
    <mergeCell ref="F59:F60"/>
    <mergeCell ref="G59:G60"/>
    <mergeCell ref="A57:A58"/>
    <mergeCell ref="B57:B58"/>
    <mergeCell ref="C57:C58"/>
    <mergeCell ref="E57:E58"/>
    <mergeCell ref="F57:F58"/>
    <mergeCell ref="G57:G58"/>
    <mergeCell ref="A63:A64"/>
    <mergeCell ref="B63:B64"/>
    <mergeCell ref="C63:C64"/>
    <mergeCell ref="E63:E64"/>
    <mergeCell ref="F63:F64"/>
    <mergeCell ref="G63:G64"/>
    <mergeCell ref="A61:A62"/>
    <mergeCell ref="B61:B62"/>
    <mergeCell ref="C61:C62"/>
    <mergeCell ref="E61:E62"/>
    <mergeCell ref="F61:F62"/>
    <mergeCell ref="G61:G62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opLeftCell="A13" zoomScale="90" zoomScaleNormal="90" workbookViewId="0">
      <selection activeCell="L26" sqref="L26"/>
    </sheetView>
  </sheetViews>
  <sheetFormatPr defaultRowHeight="15" x14ac:dyDescent="0.25"/>
  <cols>
    <col min="1" max="1" width="3.7109375" customWidth="1"/>
    <col min="2" max="2" width="15.85546875" customWidth="1"/>
    <col min="3" max="3" width="21.42578125" customWidth="1"/>
    <col min="4" max="4" width="11.5703125" customWidth="1"/>
    <col min="5" max="5" width="17" customWidth="1"/>
    <col min="6" max="6" width="4.42578125" customWidth="1"/>
    <col min="7" max="7" width="3.7109375" customWidth="1"/>
    <col min="8" max="8" width="15.85546875" customWidth="1"/>
    <col min="9" max="9" width="21.42578125" customWidth="1"/>
    <col min="10" max="10" width="11.5703125" customWidth="1"/>
    <col min="11" max="11" width="17" customWidth="1"/>
  </cols>
  <sheetData>
    <row r="2" spans="1:11" ht="33.75" customHeight="1" x14ac:dyDescent="0.25">
      <c r="A2" s="224"/>
      <c r="B2" s="225" t="s">
        <v>3</v>
      </c>
      <c r="C2" s="225" t="s">
        <v>594</v>
      </c>
      <c r="D2" s="227" t="s">
        <v>583</v>
      </c>
      <c r="E2" s="234">
        <v>800</v>
      </c>
      <c r="F2" s="223"/>
      <c r="G2" s="231"/>
      <c r="H2" s="232" t="s">
        <v>3</v>
      </c>
      <c r="I2" s="232" t="s">
        <v>594</v>
      </c>
      <c r="J2" s="233" t="s">
        <v>583</v>
      </c>
      <c r="K2" s="235">
        <v>600</v>
      </c>
    </row>
    <row r="3" spans="1:11" ht="24.95" customHeight="1" x14ac:dyDescent="0.25">
      <c r="A3" s="3">
        <v>1</v>
      </c>
      <c r="B3" s="203" t="s">
        <v>584</v>
      </c>
      <c r="C3" s="166" t="s">
        <v>553</v>
      </c>
      <c r="D3" s="222">
        <v>93</v>
      </c>
      <c r="E3" s="222"/>
      <c r="F3" s="221"/>
      <c r="G3" s="3">
        <v>1</v>
      </c>
      <c r="H3" s="203" t="s">
        <v>584</v>
      </c>
      <c r="I3" s="166" t="s">
        <v>546</v>
      </c>
      <c r="J3" s="222">
        <v>107</v>
      </c>
      <c r="K3" s="220"/>
    </row>
    <row r="4" spans="1:11" ht="24.95" customHeight="1" x14ac:dyDescent="0.25">
      <c r="A4" s="3">
        <v>2</v>
      </c>
      <c r="B4" s="203" t="s">
        <v>584</v>
      </c>
      <c r="C4" s="166" t="s">
        <v>554</v>
      </c>
      <c r="D4" s="222">
        <v>116</v>
      </c>
      <c r="E4" s="222"/>
      <c r="F4" s="221"/>
      <c r="G4" s="3">
        <v>2</v>
      </c>
      <c r="H4" s="203" t="s">
        <v>584</v>
      </c>
      <c r="I4" s="166" t="s">
        <v>547</v>
      </c>
      <c r="J4" s="222">
        <v>189</v>
      </c>
      <c r="K4" s="220"/>
    </row>
    <row r="5" spans="1:11" ht="24.95" customHeight="1" x14ac:dyDescent="0.25">
      <c r="A5" s="3">
        <v>3</v>
      </c>
      <c r="B5" s="203" t="s">
        <v>584</v>
      </c>
      <c r="C5" s="166" t="s">
        <v>555</v>
      </c>
      <c r="D5" s="222">
        <v>95</v>
      </c>
      <c r="E5" s="222"/>
      <c r="F5" s="221"/>
      <c r="G5" s="3">
        <v>3</v>
      </c>
      <c r="H5" s="203" t="s">
        <v>584</v>
      </c>
      <c r="I5" s="179"/>
      <c r="J5" s="222"/>
      <c r="K5" s="220"/>
    </row>
    <row r="6" spans="1:11" ht="24.95" customHeight="1" x14ac:dyDescent="0.25">
      <c r="A6" s="3">
        <v>4</v>
      </c>
      <c r="B6" s="203" t="s">
        <v>584</v>
      </c>
      <c r="C6" s="166" t="s">
        <v>556</v>
      </c>
      <c r="D6" s="222">
        <v>168</v>
      </c>
      <c r="E6" s="222"/>
      <c r="F6" s="221"/>
      <c r="G6" s="3">
        <v>4</v>
      </c>
      <c r="H6" s="203" t="s">
        <v>584</v>
      </c>
      <c r="I6" s="166" t="s">
        <v>549</v>
      </c>
      <c r="J6" s="222">
        <v>106</v>
      </c>
      <c r="K6" s="220"/>
    </row>
    <row r="7" spans="1:11" ht="24.95" customHeight="1" x14ac:dyDescent="0.25">
      <c r="A7" s="3">
        <v>5</v>
      </c>
      <c r="B7" s="203" t="s">
        <v>584</v>
      </c>
      <c r="C7" s="166" t="s">
        <v>557</v>
      </c>
      <c r="D7" s="222">
        <v>152</v>
      </c>
      <c r="E7" s="222"/>
      <c r="F7" s="221"/>
      <c r="G7" s="3">
        <v>5</v>
      </c>
      <c r="H7" s="203" t="s">
        <v>584</v>
      </c>
      <c r="I7" s="166" t="s">
        <v>550</v>
      </c>
      <c r="J7" s="222">
        <v>118</v>
      </c>
      <c r="K7" s="220"/>
    </row>
    <row r="8" spans="1:11" ht="24.95" customHeight="1" x14ac:dyDescent="0.25">
      <c r="A8" s="3">
        <v>6</v>
      </c>
      <c r="B8" s="203" t="s">
        <v>584</v>
      </c>
      <c r="C8" s="166" t="s">
        <v>124</v>
      </c>
      <c r="D8" s="222">
        <v>121</v>
      </c>
      <c r="E8" s="222"/>
      <c r="F8" s="221"/>
      <c r="G8" s="3">
        <v>6</v>
      </c>
      <c r="H8" s="203" t="s">
        <v>584</v>
      </c>
      <c r="I8" s="166" t="s">
        <v>551</v>
      </c>
      <c r="J8" s="222">
        <v>145</v>
      </c>
      <c r="K8" s="220"/>
    </row>
    <row r="9" spans="1:11" ht="24.95" customHeight="1" x14ac:dyDescent="0.25">
      <c r="A9" s="3">
        <v>7</v>
      </c>
      <c r="B9" s="203" t="s">
        <v>585</v>
      </c>
      <c r="C9" s="236" t="s">
        <v>533</v>
      </c>
      <c r="D9" s="222">
        <v>195</v>
      </c>
      <c r="E9" s="222"/>
      <c r="F9" s="221"/>
      <c r="G9" s="3">
        <v>7</v>
      </c>
      <c r="H9" s="219" t="s">
        <v>585</v>
      </c>
      <c r="I9" s="166" t="s">
        <v>539</v>
      </c>
      <c r="J9" s="222">
        <v>154</v>
      </c>
      <c r="K9" s="220"/>
    </row>
    <row r="10" spans="1:11" ht="24.95" customHeight="1" x14ac:dyDescent="0.25">
      <c r="A10" s="3">
        <v>8</v>
      </c>
      <c r="B10" s="219" t="s">
        <v>585</v>
      </c>
      <c r="C10" s="166" t="s">
        <v>534</v>
      </c>
      <c r="D10" s="222">
        <v>127</v>
      </c>
      <c r="E10" s="222"/>
      <c r="F10" s="221"/>
      <c r="G10" s="3">
        <v>8</v>
      </c>
      <c r="H10" s="219" t="s">
        <v>585</v>
      </c>
      <c r="I10" s="166" t="s">
        <v>540</v>
      </c>
      <c r="J10" s="222">
        <v>184</v>
      </c>
      <c r="K10" s="220"/>
    </row>
    <row r="11" spans="1:11" ht="24.95" customHeight="1" x14ac:dyDescent="0.25">
      <c r="A11" s="3">
        <v>9</v>
      </c>
      <c r="B11" s="219" t="s">
        <v>585</v>
      </c>
      <c r="C11" s="166" t="s">
        <v>535</v>
      </c>
      <c r="D11" s="222">
        <v>62</v>
      </c>
      <c r="E11" s="222"/>
      <c r="F11" s="221"/>
      <c r="G11" s="3">
        <v>9</v>
      </c>
      <c r="H11" s="219" t="s">
        <v>585</v>
      </c>
      <c r="I11" s="166" t="s">
        <v>541</v>
      </c>
      <c r="J11" s="222">
        <v>166</v>
      </c>
      <c r="K11" s="220"/>
    </row>
    <row r="12" spans="1:11" ht="24.95" customHeight="1" x14ac:dyDescent="0.25">
      <c r="A12" s="3">
        <v>10</v>
      </c>
      <c r="B12" s="219" t="s">
        <v>585</v>
      </c>
      <c r="C12" s="166" t="s">
        <v>536</v>
      </c>
      <c r="D12" s="222">
        <v>177</v>
      </c>
      <c r="E12" s="222"/>
      <c r="F12" s="221"/>
      <c r="G12" s="3">
        <v>10</v>
      </c>
      <c r="H12" s="219" t="s">
        <v>585</v>
      </c>
      <c r="I12" s="166" t="s">
        <v>542</v>
      </c>
      <c r="J12" s="222">
        <v>199</v>
      </c>
      <c r="K12" s="220"/>
    </row>
    <row r="13" spans="1:11" ht="24.95" customHeight="1" x14ac:dyDescent="0.25">
      <c r="A13" s="3">
        <v>11</v>
      </c>
      <c r="B13" s="219" t="s">
        <v>585</v>
      </c>
      <c r="C13" s="166" t="s">
        <v>537</v>
      </c>
      <c r="D13" s="222">
        <v>197</v>
      </c>
      <c r="E13" s="222"/>
      <c r="F13" s="221"/>
      <c r="G13" s="3">
        <v>11</v>
      </c>
      <c r="H13" s="219" t="s">
        <v>585</v>
      </c>
      <c r="I13" s="166" t="s">
        <v>543</v>
      </c>
      <c r="J13" s="222">
        <v>148</v>
      </c>
      <c r="K13" s="220"/>
    </row>
    <row r="14" spans="1:11" ht="24.95" customHeight="1" x14ac:dyDescent="0.25">
      <c r="A14" s="3">
        <v>12</v>
      </c>
      <c r="B14" s="219" t="s">
        <v>585</v>
      </c>
      <c r="C14" s="166" t="s">
        <v>538</v>
      </c>
      <c r="D14" s="222">
        <v>165</v>
      </c>
      <c r="E14" s="222"/>
      <c r="F14" s="221"/>
      <c r="G14" s="3">
        <v>12</v>
      </c>
      <c r="H14" s="219" t="s">
        <v>585</v>
      </c>
      <c r="I14" s="166" t="s">
        <v>544</v>
      </c>
      <c r="J14" s="222">
        <v>185</v>
      </c>
      <c r="K14" s="220"/>
    </row>
    <row r="15" spans="1:11" ht="24.95" customHeight="1" x14ac:dyDescent="0.25">
      <c r="A15" s="3">
        <v>13</v>
      </c>
      <c r="B15" s="219" t="s">
        <v>586</v>
      </c>
      <c r="C15" s="166" t="s">
        <v>521</v>
      </c>
      <c r="D15" s="222">
        <v>196</v>
      </c>
      <c r="E15" s="222"/>
      <c r="F15" s="221"/>
      <c r="G15" s="3">
        <v>13</v>
      </c>
      <c r="H15" s="203" t="s">
        <v>586</v>
      </c>
      <c r="I15" s="166" t="s">
        <v>527</v>
      </c>
      <c r="J15" s="222">
        <v>111</v>
      </c>
      <c r="K15" s="220"/>
    </row>
    <row r="16" spans="1:11" ht="24.95" customHeight="1" x14ac:dyDescent="0.25">
      <c r="A16" s="3">
        <v>14</v>
      </c>
      <c r="B16" s="203" t="s">
        <v>586</v>
      </c>
      <c r="C16" s="166" t="s">
        <v>522</v>
      </c>
      <c r="D16" s="222">
        <v>59</v>
      </c>
      <c r="E16" s="222"/>
      <c r="F16" s="221"/>
      <c r="G16" s="3">
        <v>14</v>
      </c>
      <c r="H16" s="203" t="s">
        <v>586</v>
      </c>
      <c r="I16" s="166" t="s">
        <v>528</v>
      </c>
      <c r="J16" s="222">
        <v>47</v>
      </c>
      <c r="K16" s="220"/>
    </row>
    <row r="17" spans="1:11" ht="24.95" customHeight="1" x14ac:dyDescent="0.25">
      <c r="A17" s="3">
        <v>15</v>
      </c>
      <c r="B17" s="203" t="s">
        <v>586</v>
      </c>
      <c r="C17" s="166" t="s">
        <v>523</v>
      </c>
      <c r="D17" s="222">
        <v>60</v>
      </c>
      <c r="E17" s="222"/>
      <c r="F17" s="221"/>
      <c r="G17" s="3">
        <v>15</v>
      </c>
      <c r="H17" s="203" t="s">
        <v>586</v>
      </c>
      <c r="I17" s="166" t="s">
        <v>529</v>
      </c>
      <c r="J17" s="222">
        <v>8</v>
      </c>
      <c r="K17" s="220"/>
    </row>
    <row r="18" spans="1:11" ht="24.95" customHeight="1" x14ac:dyDescent="0.25">
      <c r="A18" s="3">
        <v>16</v>
      </c>
      <c r="B18" s="203" t="s">
        <v>586</v>
      </c>
      <c r="C18" s="166" t="s">
        <v>524</v>
      </c>
      <c r="D18" s="222">
        <v>188</v>
      </c>
      <c r="E18" s="222"/>
      <c r="F18" s="221"/>
      <c r="G18" s="3">
        <v>16</v>
      </c>
      <c r="H18" s="203" t="s">
        <v>586</v>
      </c>
      <c r="I18" s="166" t="s">
        <v>530</v>
      </c>
      <c r="J18" s="222">
        <v>1</v>
      </c>
      <c r="K18" s="220"/>
    </row>
    <row r="19" spans="1:11" ht="24.95" customHeight="1" x14ac:dyDescent="0.25">
      <c r="A19" s="3">
        <v>17</v>
      </c>
      <c r="B19" s="203" t="s">
        <v>586</v>
      </c>
      <c r="C19" s="166" t="s">
        <v>525</v>
      </c>
      <c r="D19" s="222">
        <v>142</v>
      </c>
      <c r="E19" s="222"/>
      <c r="F19" s="221"/>
      <c r="G19" s="3">
        <v>17</v>
      </c>
      <c r="H19" s="203" t="s">
        <v>586</v>
      </c>
      <c r="I19" s="166" t="s">
        <v>531</v>
      </c>
      <c r="J19" s="222">
        <v>3</v>
      </c>
      <c r="K19" s="220"/>
    </row>
    <row r="20" spans="1:11" ht="24.95" customHeight="1" x14ac:dyDescent="0.25">
      <c r="A20" s="3">
        <v>18</v>
      </c>
      <c r="B20" s="203" t="s">
        <v>586</v>
      </c>
      <c r="C20" s="166" t="s">
        <v>526</v>
      </c>
      <c r="D20" s="222">
        <v>104</v>
      </c>
      <c r="E20" s="222"/>
      <c r="F20" s="221"/>
      <c r="G20" s="3">
        <v>18</v>
      </c>
      <c r="H20" s="203" t="s">
        <v>586</v>
      </c>
      <c r="I20" s="166" t="s">
        <v>532</v>
      </c>
      <c r="J20" s="222">
        <v>9</v>
      </c>
      <c r="K20" s="220"/>
    </row>
    <row r="21" spans="1:11" ht="24.95" customHeight="1" x14ac:dyDescent="0.25">
      <c r="A21" s="3">
        <v>19</v>
      </c>
      <c r="B21" s="203" t="s">
        <v>587</v>
      </c>
      <c r="C21" s="166" t="s">
        <v>509</v>
      </c>
      <c r="D21" s="222">
        <v>123</v>
      </c>
      <c r="E21" s="222"/>
      <c r="F21" s="221"/>
      <c r="G21" s="3">
        <v>19</v>
      </c>
      <c r="H21" s="203" t="s">
        <v>587</v>
      </c>
      <c r="I21" s="166" t="s">
        <v>515</v>
      </c>
      <c r="J21" s="3">
        <v>11</v>
      </c>
      <c r="K21" s="220"/>
    </row>
    <row r="22" spans="1:11" ht="24.95" customHeight="1" x14ac:dyDescent="0.25">
      <c r="A22" s="3">
        <v>20</v>
      </c>
      <c r="B22" s="203" t="s">
        <v>587</v>
      </c>
      <c r="C22" s="166" t="s">
        <v>510</v>
      </c>
      <c r="D22" s="222">
        <v>6</v>
      </c>
      <c r="E22" s="222"/>
      <c r="F22" s="221"/>
      <c r="G22" s="3">
        <v>20</v>
      </c>
      <c r="H22" s="203" t="s">
        <v>587</v>
      </c>
      <c r="I22" s="166" t="s">
        <v>516</v>
      </c>
      <c r="J22" s="3">
        <v>14</v>
      </c>
      <c r="K22" s="220"/>
    </row>
    <row r="23" spans="1:11" ht="24.95" customHeight="1" x14ac:dyDescent="0.25">
      <c r="A23" s="3">
        <v>21</v>
      </c>
      <c r="B23" s="203" t="s">
        <v>587</v>
      </c>
      <c r="C23" s="166" t="s">
        <v>511</v>
      </c>
      <c r="D23" s="222">
        <v>12</v>
      </c>
      <c r="E23" s="222"/>
      <c r="F23" s="221"/>
      <c r="G23" s="3">
        <v>21</v>
      </c>
      <c r="H23" s="203" t="s">
        <v>587</v>
      </c>
      <c r="I23" s="166" t="s">
        <v>517</v>
      </c>
      <c r="J23" s="3">
        <v>35</v>
      </c>
      <c r="K23" s="220"/>
    </row>
    <row r="24" spans="1:11" ht="24.95" customHeight="1" x14ac:dyDescent="0.25">
      <c r="A24" s="3">
        <v>22</v>
      </c>
      <c r="B24" s="203" t="s">
        <v>587</v>
      </c>
      <c r="C24" s="166" t="s">
        <v>512</v>
      </c>
      <c r="D24" s="222">
        <v>10</v>
      </c>
      <c r="E24" s="222"/>
      <c r="F24" s="221"/>
      <c r="G24" s="3">
        <v>22</v>
      </c>
      <c r="H24" s="203" t="s">
        <v>587</v>
      </c>
      <c r="I24" s="166" t="s">
        <v>598</v>
      </c>
      <c r="J24" s="3">
        <v>54</v>
      </c>
      <c r="K24" s="220"/>
    </row>
    <row r="25" spans="1:11" ht="24.95" customHeight="1" x14ac:dyDescent="0.25">
      <c r="A25" s="3">
        <v>23</v>
      </c>
      <c r="B25" s="203" t="s">
        <v>587</v>
      </c>
      <c r="C25" s="166" t="s">
        <v>513</v>
      </c>
      <c r="D25" s="222">
        <v>38</v>
      </c>
      <c r="E25" s="222"/>
      <c r="F25" s="221"/>
      <c r="G25" s="3">
        <v>23</v>
      </c>
      <c r="H25" s="203" t="s">
        <v>587</v>
      </c>
      <c r="I25" s="166" t="s">
        <v>512</v>
      </c>
      <c r="J25" s="3">
        <v>191</v>
      </c>
      <c r="K25" s="220"/>
    </row>
    <row r="26" spans="1:11" ht="24.95" customHeight="1" x14ac:dyDescent="0.25">
      <c r="A26" s="3">
        <v>24</v>
      </c>
      <c r="B26" s="203" t="s">
        <v>587</v>
      </c>
      <c r="C26" s="166" t="s">
        <v>514</v>
      </c>
      <c r="D26" s="222">
        <v>179</v>
      </c>
      <c r="E26" s="222"/>
      <c r="F26" s="221"/>
      <c r="G26" s="3">
        <v>24</v>
      </c>
      <c r="H26" s="203" t="s">
        <v>587</v>
      </c>
      <c r="I26" s="166"/>
      <c r="J26" s="222"/>
      <c r="K26" s="220"/>
    </row>
    <row r="27" spans="1:11" ht="24.95" customHeight="1" x14ac:dyDescent="0.25">
      <c r="A27" s="3">
        <v>25</v>
      </c>
      <c r="B27" s="203" t="s">
        <v>588</v>
      </c>
      <c r="C27" s="166" t="s">
        <v>497</v>
      </c>
      <c r="D27" s="222">
        <v>24</v>
      </c>
      <c r="E27" s="222"/>
      <c r="F27" s="221"/>
      <c r="G27" s="3">
        <v>25</v>
      </c>
      <c r="H27" s="218" t="s">
        <v>588</v>
      </c>
      <c r="I27" s="166" t="s">
        <v>503</v>
      </c>
      <c r="J27" s="222">
        <v>113</v>
      </c>
      <c r="K27" s="220"/>
    </row>
    <row r="28" spans="1:11" ht="24.95" customHeight="1" x14ac:dyDescent="0.25">
      <c r="A28" s="3">
        <v>26</v>
      </c>
      <c r="B28" s="218" t="s">
        <v>588</v>
      </c>
      <c r="C28" s="166" t="s">
        <v>498</v>
      </c>
      <c r="D28" s="222">
        <v>18</v>
      </c>
      <c r="E28" s="222"/>
      <c r="F28" s="221"/>
      <c r="G28" s="3">
        <v>26</v>
      </c>
      <c r="H28" s="218" t="s">
        <v>588</v>
      </c>
      <c r="I28" s="166" t="s">
        <v>504</v>
      </c>
      <c r="J28" s="222">
        <v>112</v>
      </c>
      <c r="K28" s="220"/>
    </row>
    <row r="29" spans="1:11" ht="24.95" customHeight="1" x14ac:dyDescent="0.25">
      <c r="A29" s="3">
        <v>27</v>
      </c>
      <c r="B29" s="218" t="s">
        <v>588</v>
      </c>
      <c r="C29" s="166" t="s">
        <v>499</v>
      </c>
      <c r="D29" s="222">
        <v>17</v>
      </c>
      <c r="E29" s="222"/>
      <c r="F29" s="221"/>
      <c r="G29" s="3">
        <v>27</v>
      </c>
      <c r="H29" s="218" t="s">
        <v>588</v>
      </c>
      <c r="I29" s="166" t="s">
        <v>505</v>
      </c>
      <c r="J29" s="222">
        <v>110</v>
      </c>
      <c r="K29" s="220"/>
    </row>
    <row r="30" spans="1:11" ht="24.95" customHeight="1" x14ac:dyDescent="0.25">
      <c r="A30" s="3">
        <v>28</v>
      </c>
      <c r="B30" s="218" t="s">
        <v>588</v>
      </c>
      <c r="C30" s="166" t="s">
        <v>500</v>
      </c>
      <c r="D30" s="222">
        <v>32</v>
      </c>
      <c r="E30" s="222"/>
      <c r="F30" s="221"/>
      <c r="G30" s="3">
        <v>28</v>
      </c>
      <c r="H30" s="218" t="s">
        <v>588</v>
      </c>
      <c r="I30" s="166" t="s">
        <v>506</v>
      </c>
      <c r="J30" s="222">
        <v>176</v>
      </c>
      <c r="K30" s="220"/>
    </row>
    <row r="31" spans="1:11" ht="24.95" customHeight="1" x14ac:dyDescent="0.25">
      <c r="A31" s="3">
        <v>29</v>
      </c>
      <c r="B31" s="218" t="s">
        <v>588</v>
      </c>
      <c r="C31" s="166" t="s">
        <v>501</v>
      </c>
      <c r="D31" s="222">
        <v>46</v>
      </c>
      <c r="E31" s="222"/>
      <c r="F31" s="221"/>
      <c r="G31" s="3">
        <v>29</v>
      </c>
      <c r="H31" s="218" t="s">
        <v>588</v>
      </c>
      <c r="I31" s="166" t="s">
        <v>84</v>
      </c>
      <c r="J31" s="222">
        <v>27</v>
      </c>
      <c r="K31" s="220"/>
    </row>
    <row r="32" spans="1:11" ht="24.95" customHeight="1" x14ac:dyDescent="0.25">
      <c r="A32" s="3">
        <v>30</v>
      </c>
      <c r="B32" s="218" t="s">
        <v>588</v>
      </c>
      <c r="C32" s="166" t="s">
        <v>502</v>
      </c>
      <c r="D32" s="222">
        <v>120</v>
      </c>
      <c r="E32" s="222"/>
      <c r="F32" s="221"/>
      <c r="G32" s="3">
        <v>30</v>
      </c>
      <c r="H32" s="218" t="s">
        <v>588</v>
      </c>
      <c r="I32" s="166" t="s">
        <v>507</v>
      </c>
      <c r="J32" s="222">
        <v>181</v>
      </c>
      <c r="K32" s="220"/>
    </row>
    <row r="33" spans="1:11" ht="24.95" customHeight="1" x14ac:dyDescent="0.25">
      <c r="A33" s="3">
        <v>31</v>
      </c>
      <c r="B33" s="218" t="s">
        <v>589</v>
      </c>
      <c r="C33" s="166" t="s">
        <v>484</v>
      </c>
      <c r="D33" s="222">
        <v>84</v>
      </c>
      <c r="E33" s="222"/>
      <c r="F33" s="221"/>
      <c r="G33" s="3">
        <v>31</v>
      </c>
      <c r="H33" s="218" t="s">
        <v>589</v>
      </c>
      <c r="I33" s="166" t="s">
        <v>490</v>
      </c>
      <c r="J33" s="222">
        <v>64</v>
      </c>
      <c r="K33" s="220"/>
    </row>
    <row r="34" spans="1:11" ht="24.95" customHeight="1" x14ac:dyDescent="0.25">
      <c r="A34" s="3">
        <v>32</v>
      </c>
      <c r="B34" s="218" t="s">
        <v>589</v>
      </c>
      <c r="C34" s="166" t="s">
        <v>485</v>
      </c>
      <c r="D34" s="222">
        <v>69</v>
      </c>
      <c r="E34" s="222"/>
      <c r="F34" s="221"/>
      <c r="G34" s="3">
        <v>32</v>
      </c>
      <c r="H34" s="218" t="s">
        <v>589</v>
      </c>
      <c r="I34" s="166" t="s">
        <v>491</v>
      </c>
      <c r="J34" s="222">
        <v>99</v>
      </c>
      <c r="K34" s="220"/>
    </row>
    <row r="35" spans="1:11" ht="24.95" customHeight="1" x14ac:dyDescent="0.25">
      <c r="A35" s="3">
        <v>33</v>
      </c>
      <c r="B35" s="218" t="s">
        <v>589</v>
      </c>
      <c r="C35" s="166" t="s">
        <v>486</v>
      </c>
      <c r="D35" s="222">
        <v>28</v>
      </c>
      <c r="E35" s="222"/>
      <c r="F35" s="221"/>
      <c r="G35" s="3">
        <v>33</v>
      </c>
      <c r="H35" s="218" t="s">
        <v>589</v>
      </c>
      <c r="I35" s="166" t="s">
        <v>492</v>
      </c>
      <c r="J35" s="222">
        <v>21</v>
      </c>
      <c r="K35" s="220"/>
    </row>
    <row r="36" spans="1:11" ht="24.95" customHeight="1" x14ac:dyDescent="0.25">
      <c r="A36" s="3">
        <v>34</v>
      </c>
      <c r="B36" s="218" t="s">
        <v>589</v>
      </c>
      <c r="C36" s="166" t="s">
        <v>487</v>
      </c>
      <c r="D36" s="222">
        <v>76</v>
      </c>
      <c r="E36" s="222"/>
      <c r="F36" s="221"/>
      <c r="G36" s="3">
        <v>34</v>
      </c>
      <c r="H36" s="218" t="s">
        <v>589</v>
      </c>
      <c r="I36" s="166" t="s">
        <v>493</v>
      </c>
      <c r="J36" s="222">
        <v>23</v>
      </c>
      <c r="K36" s="220"/>
    </row>
    <row r="37" spans="1:11" ht="24.95" customHeight="1" x14ac:dyDescent="0.25">
      <c r="A37" s="3">
        <v>35</v>
      </c>
      <c r="B37" s="218" t="s">
        <v>589</v>
      </c>
      <c r="C37" s="166" t="s">
        <v>488</v>
      </c>
      <c r="D37" s="222">
        <v>65</v>
      </c>
      <c r="E37" s="222"/>
      <c r="F37" s="221"/>
      <c r="G37" s="3">
        <v>35</v>
      </c>
      <c r="H37" s="218" t="s">
        <v>589</v>
      </c>
      <c r="I37" s="166" t="s">
        <v>494</v>
      </c>
      <c r="J37" s="222">
        <v>19</v>
      </c>
      <c r="K37" s="220"/>
    </row>
    <row r="38" spans="1:11" ht="24.95" customHeight="1" x14ac:dyDescent="0.25">
      <c r="A38" s="3">
        <v>36</v>
      </c>
      <c r="B38" s="218" t="s">
        <v>589</v>
      </c>
      <c r="C38" s="166" t="s">
        <v>489</v>
      </c>
      <c r="D38" s="222">
        <v>67</v>
      </c>
      <c r="E38" s="222"/>
      <c r="F38" s="221"/>
      <c r="G38" s="3">
        <v>36</v>
      </c>
      <c r="H38" s="218" t="s">
        <v>589</v>
      </c>
      <c r="I38" s="166" t="s">
        <v>495</v>
      </c>
      <c r="J38" s="222">
        <v>139</v>
      </c>
      <c r="K38" s="220"/>
    </row>
    <row r="39" spans="1:11" ht="24.95" customHeight="1" x14ac:dyDescent="0.25">
      <c r="A39" s="3">
        <v>37</v>
      </c>
      <c r="B39" s="218" t="s">
        <v>590</v>
      </c>
      <c r="C39" s="166" t="s">
        <v>106</v>
      </c>
      <c r="D39" s="222">
        <v>53</v>
      </c>
      <c r="E39" s="222"/>
      <c r="F39" s="221"/>
      <c r="G39" s="3">
        <v>37</v>
      </c>
      <c r="H39" s="218" t="s">
        <v>590</v>
      </c>
      <c r="I39" s="166" t="s">
        <v>475</v>
      </c>
      <c r="J39" s="222">
        <v>56</v>
      </c>
      <c r="K39" s="220"/>
    </row>
    <row r="40" spans="1:11" ht="24.95" customHeight="1" x14ac:dyDescent="0.25">
      <c r="A40" s="3">
        <v>38</v>
      </c>
      <c r="B40" s="218" t="s">
        <v>590</v>
      </c>
      <c r="C40" s="166" t="s">
        <v>476</v>
      </c>
      <c r="D40" s="222">
        <v>80</v>
      </c>
      <c r="E40" s="222"/>
      <c r="F40" s="221"/>
      <c r="G40" s="3">
        <v>38</v>
      </c>
      <c r="H40" s="218" t="s">
        <v>590</v>
      </c>
      <c r="I40" s="166" t="s">
        <v>600</v>
      </c>
      <c r="J40" s="222">
        <v>57</v>
      </c>
      <c r="K40" s="220"/>
    </row>
    <row r="41" spans="1:11" ht="24.95" customHeight="1" x14ac:dyDescent="0.25">
      <c r="A41" s="3">
        <v>39</v>
      </c>
      <c r="B41" s="218" t="s">
        <v>590</v>
      </c>
      <c r="C41" s="166" t="s">
        <v>477</v>
      </c>
      <c r="D41" s="222">
        <v>117</v>
      </c>
      <c r="E41" s="222"/>
      <c r="F41" s="221"/>
      <c r="G41" s="3">
        <v>39</v>
      </c>
      <c r="H41" s="218" t="s">
        <v>590</v>
      </c>
      <c r="I41" s="166" t="s">
        <v>562</v>
      </c>
      <c r="J41" s="222">
        <v>162</v>
      </c>
      <c r="K41" s="220"/>
    </row>
    <row r="42" spans="1:11" ht="24.95" customHeight="1" x14ac:dyDescent="0.25">
      <c r="A42" s="3">
        <v>40</v>
      </c>
      <c r="B42" s="218" t="s">
        <v>590</v>
      </c>
      <c r="C42" s="166" t="s">
        <v>478</v>
      </c>
      <c r="D42" s="222">
        <v>100</v>
      </c>
      <c r="E42" s="222"/>
      <c r="F42" s="221"/>
      <c r="G42" s="3">
        <v>40</v>
      </c>
      <c r="H42" s="218" t="s">
        <v>590</v>
      </c>
      <c r="I42" s="166" t="s">
        <v>153</v>
      </c>
      <c r="J42" s="222">
        <v>164</v>
      </c>
      <c r="K42" s="220"/>
    </row>
    <row r="43" spans="1:11" ht="24.95" customHeight="1" x14ac:dyDescent="0.25">
      <c r="A43" s="3">
        <v>41</v>
      </c>
      <c r="B43" s="218" t="s">
        <v>590</v>
      </c>
      <c r="C43" s="166" t="s">
        <v>479</v>
      </c>
      <c r="D43" s="222">
        <v>109</v>
      </c>
      <c r="E43" s="222"/>
      <c r="F43" s="221"/>
      <c r="G43" s="3">
        <v>41</v>
      </c>
      <c r="H43" s="218" t="s">
        <v>590</v>
      </c>
      <c r="I43" s="166" t="s">
        <v>480</v>
      </c>
      <c r="J43" s="222">
        <v>187</v>
      </c>
      <c r="K43" s="220"/>
    </row>
    <row r="44" spans="1:11" ht="24.95" customHeight="1" x14ac:dyDescent="0.25">
      <c r="A44" s="3">
        <v>42</v>
      </c>
      <c r="B44" s="218" t="s">
        <v>590</v>
      </c>
      <c r="C44" s="166" t="s">
        <v>481</v>
      </c>
      <c r="D44" s="222">
        <v>178</v>
      </c>
      <c r="E44" s="222"/>
      <c r="F44" s="221"/>
      <c r="G44" s="3">
        <v>42</v>
      </c>
      <c r="H44" s="218" t="s">
        <v>590</v>
      </c>
      <c r="I44" s="166" t="s">
        <v>115</v>
      </c>
      <c r="J44" s="222">
        <v>115</v>
      </c>
      <c r="K44" s="220"/>
    </row>
    <row r="45" spans="1:11" ht="24.95" customHeight="1" x14ac:dyDescent="0.25">
      <c r="A45" s="3">
        <v>43</v>
      </c>
      <c r="B45" s="218" t="s">
        <v>591</v>
      </c>
      <c r="C45" s="166" t="s">
        <v>464</v>
      </c>
      <c r="D45" s="222">
        <v>144</v>
      </c>
      <c r="E45" s="222"/>
      <c r="F45" s="221"/>
      <c r="G45" s="3">
        <v>43</v>
      </c>
      <c r="H45" s="203" t="s">
        <v>591</v>
      </c>
      <c r="I45" s="166" t="s">
        <v>469</v>
      </c>
      <c r="J45" s="222">
        <v>102</v>
      </c>
      <c r="K45" s="220"/>
    </row>
    <row r="46" spans="1:11" ht="24.95" customHeight="1" x14ac:dyDescent="0.25">
      <c r="A46" s="3">
        <v>44</v>
      </c>
      <c r="B46" s="203" t="s">
        <v>591</v>
      </c>
      <c r="C46" s="166" t="s">
        <v>465</v>
      </c>
      <c r="D46" s="222">
        <v>190</v>
      </c>
      <c r="E46" s="222"/>
      <c r="F46" s="221"/>
      <c r="G46" s="3">
        <v>44</v>
      </c>
      <c r="H46" s="203" t="s">
        <v>591</v>
      </c>
      <c r="I46" s="166" t="s">
        <v>470</v>
      </c>
      <c r="J46" s="222">
        <v>147</v>
      </c>
      <c r="K46" s="220"/>
    </row>
    <row r="47" spans="1:11" ht="24.95" customHeight="1" x14ac:dyDescent="0.25">
      <c r="A47" s="3">
        <v>45</v>
      </c>
      <c r="B47" s="203" t="s">
        <v>591</v>
      </c>
      <c r="C47" s="166" t="s">
        <v>466</v>
      </c>
      <c r="D47" s="222">
        <v>175</v>
      </c>
      <c r="E47" s="222"/>
      <c r="F47" s="221"/>
      <c r="G47" s="3">
        <v>45</v>
      </c>
      <c r="H47" s="203" t="s">
        <v>591</v>
      </c>
      <c r="I47" s="166" t="s">
        <v>471</v>
      </c>
      <c r="J47" s="222">
        <v>171</v>
      </c>
      <c r="K47" s="220"/>
    </row>
    <row r="48" spans="1:11" ht="24.95" customHeight="1" x14ac:dyDescent="0.25">
      <c r="A48" s="3">
        <v>46</v>
      </c>
      <c r="B48" s="203" t="s">
        <v>591</v>
      </c>
      <c r="C48" s="166" t="s">
        <v>559</v>
      </c>
      <c r="D48" s="222">
        <v>161</v>
      </c>
      <c r="E48" s="222"/>
      <c r="F48" s="221"/>
      <c r="G48" s="3">
        <v>46</v>
      </c>
      <c r="H48" s="203" t="s">
        <v>591</v>
      </c>
      <c r="I48" s="166" t="s">
        <v>472</v>
      </c>
      <c r="J48" s="222">
        <v>182</v>
      </c>
      <c r="K48" s="220"/>
    </row>
    <row r="49" spans="1:11" ht="24.95" customHeight="1" x14ac:dyDescent="0.25">
      <c r="A49" s="3">
        <v>47</v>
      </c>
      <c r="B49" s="203" t="s">
        <v>591</v>
      </c>
      <c r="C49" s="166" t="s">
        <v>467</v>
      </c>
      <c r="D49" s="222">
        <v>73</v>
      </c>
      <c r="E49" s="222"/>
      <c r="F49" s="221"/>
      <c r="G49" s="3">
        <v>47</v>
      </c>
      <c r="H49" s="203" t="s">
        <v>591</v>
      </c>
      <c r="I49" s="166" t="s">
        <v>473</v>
      </c>
      <c r="J49" s="222">
        <v>88</v>
      </c>
      <c r="K49" s="220"/>
    </row>
    <row r="50" spans="1:11" ht="24.95" customHeight="1" x14ac:dyDescent="0.25">
      <c r="A50" s="3">
        <v>48</v>
      </c>
      <c r="B50" s="203" t="s">
        <v>591</v>
      </c>
      <c r="C50" s="166" t="s">
        <v>468</v>
      </c>
      <c r="D50" s="222">
        <v>146</v>
      </c>
      <c r="E50" s="222"/>
      <c r="F50" s="221"/>
      <c r="G50" s="3">
        <v>48</v>
      </c>
      <c r="H50" s="203" t="s">
        <v>591</v>
      </c>
      <c r="I50" s="166" t="s">
        <v>597</v>
      </c>
      <c r="J50" s="222">
        <v>68</v>
      </c>
      <c r="K50" s="220"/>
    </row>
    <row r="51" spans="1:11" ht="24.95" customHeight="1" x14ac:dyDescent="0.25">
      <c r="A51" s="3">
        <v>49</v>
      </c>
      <c r="B51" s="203" t="s">
        <v>591</v>
      </c>
      <c r="C51" s="166" t="s">
        <v>468</v>
      </c>
      <c r="D51" s="222">
        <v>146</v>
      </c>
      <c r="E51" s="222"/>
      <c r="F51" s="221"/>
      <c r="G51" s="3">
        <v>49</v>
      </c>
      <c r="H51" s="203" t="s">
        <v>591</v>
      </c>
      <c r="I51" s="166" t="s">
        <v>597</v>
      </c>
      <c r="J51" s="222">
        <v>68</v>
      </c>
      <c r="K51" s="220"/>
    </row>
  </sheetData>
  <autoFilter ref="A2:E51"/>
  <pageMargins left="0.19685039370078741" right="0.19685039370078741" top="0.19685039370078741" bottom="0.19685039370078741" header="0.51181102362204722" footer="0.7480314960629921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7" workbookViewId="0">
      <selection activeCell="S11" sqref="S11:S34"/>
    </sheetView>
  </sheetViews>
  <sheetFormatPr defaultRowHeight="15" x14ac:dyDescent="0.25"/>
  <cols>
    <col min="1" max="1" width="4" customWidth="1"/>
    <col min="2" max="2" width="8.5703125" customWidth="1"/>
    <col min="3" max="5" width="10.42578125" customWidth="1"/>
    <col min="7" max="7" width="4" customWidth="1"/>
    <col min="8" max="8" width="8.5703125" customWidth="1"/>
    <col min="9" max="11" width="10.42578125" customWidth="1"/>
  </cols>
  <sheetData>
    <row r="1" spans="1:11" x14ac:dyDescent="0.25">
      <c r="A1" s="329" t="s">
        <v>581</v>
      </c>
      <c r="B1" s="329"/>
      <c r="C1" s="329"/>
      <c r="D1" s="329"/>
      <c r="E1" s="329"/>
      <c r="G1" s="329" t="s">
        <v>581</v>
      </c>
      <c r="H1" s="329"/>
      <c r="I1" s="329"/>
      <c r="J1" s="329"/>
      <c r="K1" s="329"/>
    </row>
    <row r="2" spans="1:11" ht="11.25" customHeight="1" x14ac:dyDescent="0.25">
      <c r="A2" s="192"/>
      <c r="G2" s="192"/>
    </row>
    <row r="3" spans="1:11" x14ac:dyDescent="0.25">
      <c r="A3" s="328" t="s">
        <v>575</v>
      </c>
      <c r="B3" s="328"/>
      <c r="C3" s="328"/>
      <c r="D3" s="328"/>
      <c r="E3" s="328"/>
      <c r="G3" s="328" t="s">
        <v>575</v>
      </c>
      <c r="H3" s="328"/>
      <c r="I3" s="328"/>
      <c r="J3" s="328"/>
      <c r="K3" s="328"/>
    </row>
    <row r="4" spans="1:11" ht="6" customHeight="1" x14ac:dyDescent="0.25">
      <c r="A4" s="193"/>
      <c r="G4" s="193"/>
    </row>
    <row r="5" spans="1:11" ht="15.75" thickBot="1" x14ac:dyDescent="0.3">
      <c r="A5" s="193"/>
      <c r="G5" s="193"/>
    </row>
    <row r="6" spans="1:11" ht="15.75" thickBot="1" x14ac:dyDescent="0.3">
      <c r="A6" s="194" t="s">
        <v>55</v>
      </c>
      <c r="B6" s="195" t="s">
        <v>583</v>
      </c>
      <c r="C6" s="330" t="s">
        <v>582</v>
      </c>
      <c r="D6" s="331"/>
      <c r="E6" s="332"/>
      <c r="G6" s="194" t="s">
        <v>55</v>
      </c>
      <c r="H6" s="195" t="s">
        <v>583</v>
      </c>
      <c r="I6" s="330" t="s">
        <v>582</v>
      </c>
      <c r="J6" s="331"/>
      <c r="K6" s="332"/>
    </row>
    <row r="7" spans="1:11" ht="14.1" customHeight="1" x14ac:dyDescent="0.25">
      <c r="A7" s="326">
        <v>1</v>
      </c>
      <c r="B7" s="324"/>
      <c r="C7" s="196"/>
      <c r="D7" s="196"/>
      <c r="E7" s="324"/>
      <c r="G7" s="326">
        <v>1</v>
      </c>
      <c r="H7" s="324"/>
      <c r="I7" s="196"/>
      <c r="J7" s="196"/>
      <c r="K7" s="324"/>
    </row>
    <row r="8" spans="1:11" ht="14.1" customHeight="1" thickBot="1" x14ac:dyDescent="0.3">
      <c r="A8" s="327"/>
      <c r="B8" s="325"/>
      <c r="C8" s="197"/>
      <c r="D8" s="197"/>
      <c r="E8" s="325"/>
      <c r="G8" s="327"/>
      <c r="H8" s="325"/>
      <c r="I8" s="197"/>
      <c r="J8" s="197"/>
      <c r="K8" s="325"/>
    </row>
    <row r="9" spans="1:11" ht="14.1" customHeight="1" x14ac:dyDescent="0.25">
      <c r="A9" s="326">
        <v>2</v>
      </c>
      <c r="B9" s="324"/>
      <c r="C9" s="196"/>
      <c r="D9" s="196"/>
      <c r="E9" s="324"/>
      <c r="G9" s="326">
        <v>2</v>
      </c>
      <c r="H9" s="324"/>
      <c r="I9" s="196"/>
      <c r="J9" s="196"/>
      <c r="K9" s="324"/>
    </row>
    <row r="10" spans="1:11" ht="14.1" customHeight="1" thickBot="1" x14ac:dyDescent="0.3">
      <c r="A10" s="327"/>
      <c r="B10" s="325"/>
      <c r="C10" s="197"/>
      <c r="D10" s="197"/>
      <c r="E10" s="325"/>
      <c r="G10" s="327"/>
      <c r="H10" s="325"/>
      <c r="I10" s="197"/>
      <c r="J10" s="197"/>
      <c r="K10" s="325"/>
    </row>
    <row r="11" spans="1:11" ht="14.1" customHeight="1" x14ac:dyDescent="0.25">
      <c r="A11" s="326">
        <v>3</v>
      </c>
      <c r="B11" s="324"/>
      <c r="C11" s="196"/>
      <c r="D11" s="196"/>
      <c r="E11" s="324"/>
      <c r="G11" s="326">
        <v>3</v>
      </c>
      <c r="H11" s="324"/>
      <c r="I11" s="196"/>
      <c r="J11" s="196"/>
      <c r="K11" s="324"/>
    </row>
    <row r="12" spans="1:11" ht="14.1" customHeight="1" thickBot="1" x14ac:dyDescent="0.3">
      <c r="A12" s="327"/>
      <c r="B12" s="325"/>
      <c r="C12" s="197"/>
      <c r="D12" s="197"/>
      <c r="E12" s="325"/>
      <c r="G12" s="327"/>
      <c r="H12" s="325"/>
      <c r="I12" s="197"/>
      <c r="J12" s="197"/>
      <c r="K12" s="325"/>
    </row>
    <row r="13" spans="1:11" ht="14.1" customHeight="1" x14ac:dyDescent="0.25">
      <c r="A13" s="326">
        <v>4</v>
      </c>
      <c r="B13" s="324"/>
      <c r="C13" s="196"/>
      <c r="D13" s="196"/>
      <c r="E13" s="324"/>
      <c r="G13" s="326">
        <v>4</v>
      </c>
      <c r="H13" s="324"/>
      <c r="I13" s="196"/>
      <c r="J13" s="196"/>
      <c r="K13" s="324"/>
    </row>
    <row r="14" spans="1:11" ht="14.1" customHeight="1" thickBot="1" x14ac:dyDescent="0.3">
      <c r="A14" s="327"/>
      <c r="B14" s="325"/>
      <c r="C14" s="197"/>
      <c r="D14" s="197"/>
      <c r="E14" s="325"/>
      <c r="G14" s="327"/>
      <c r="H14" s="325"/>
      <c r="I14" s="197"/>
      <c r="J14" s="197"/>
      <c r="K14" s="325"/>
    </row>
    <row r="15" spans="1:11" ht="14.1" customHeight="1" x14ac:dyDescent="0.25">
      <c r="A15" s="326">
        <v>5</v>
      </c>
      <c r="B15" s="324"/>
      <c r="C15" s="196"/>
      <c r="D15" s="196"/>
      <c r="E15" s="324"/>
      <c r="G15" s="326">
        <v>5</v>
      </c>
      <c r="H15" s="324"/>
      <c r="I15" s="196"/>
      <c r="J15" s="196"/>
      <c r="K15" s="324"/>
    </row>
    <row r="16" spans="1:11" ht="14.1" customHeight="1" thickBot="1" x14ac:dyDescent="0.3">
      <c r="A16" s="327"/>
      <c r="B16" s="325"/>
      <c r="C16" s="197"/>
      <c r="D16" s="197"/>
      <c r="E16" s="325"/>
      <c r="G16" s="327"/>
      <c r="H16" s="325"/>
      <c r="I16" s="197"/>
      <c r="J16" s="197"/>
      <c r="K16" s="325"/>
    </row>
    <row r="17" spans="1:11" ht="14.1" customHeight="1" x14ac:dyDescent="0.25">
      <c r="A17" s="326">
        <v>6</v>
      </c>
      <c r="B17" s="324"/>
      <c r="C17" s="196"/>
      <c r="D17" s="196"/>
      <c r="E17" s="324"/>
      <c r="G17" s="326">
        <v>6</v>
      </c>
      <c r="H17" s="324"/>
      <c r="I17" s="196"/>
      <c r="J17" s="196"/>
      <c r="K17" s="324"/>
    </row>
    <row r="18" spans="1:11" ht="14.1" customHeight="1" thickBot="1" x14ac:dyDescent="0.3">
      <c r="A18" s="327"/>
      <c r="B18" s="325"/>
      <c r="C18" s="197"/>
      <c r="D18" s="197"/>
      <c r="E18" s="325"/>
      <c r="G18" s="327"/>
      <c r="H18" s="325"/>
      <c r="I18" s="197"/>
      <c r="J18" s="197"/>
      <c r="K18" s="325"/>
    </row>
    <row r="21" spans="1:11" x14ac:dyDescent="0.25">
      <c r="A21" s="329" t="s">
        <v>581</v>
      </c>
      <c r="B21" s="329"/>
      <c r="C21" s="329"/>
      <c r="D21" s="329"/>
      <c r="E21" s="329"/>
      <c r="G21" s="329" t="s">
        <v>581</v>
      </c>
      <c r="H21" s="329"/>
      <c r="I21" s="329"/>
      <c r="J21" s="329"/>
      <c r="K21" s="329"/>
    </row>
    <row r="22" spans="1:11" ht="11.25" customHeight="1" x14ac:dyDescent="0.25">
      <c r="A22" s="192"/>
      <c r="G22" s="192"/>
    </row>
    <row r="23" spans="1:11" x14ac:dyDescent="0.25">
      <c r="A23" s="328" t="s">
        <v>575</v>
      </c>
      <c r="B23" s="328"/>
      <c r="C23" s="328"/>
      <c r="D23" s="328"/>
      <c r="E23" s="328"/>
      <c r="G23" s="328" t="s">
        <v>575</v>
      </c>
      <c r="H23" s="328"/>
      <c r="I23" s="328"/>
      <c r="J23" s="328"/>
      <c r="K23" s="328"/>
    </row>
    <row r="24" spans="1:11" ht="6" customHeight="1" x14ac:dyDescent="0.25">
      <c r="A24" s="193"/>
      <c r="G24" s="193"/>
    </row>
    <row r="25" spans="1:11" ht="15.75" thickBot="1" x14ac:dyDescent="0.3">
      <c r="A25" s="193"/>
      <c r="G25" s="193"/>
    </row>
    <row r="26" spans="1:11" ht="15.75" thickBot="1" x14ac:dyDescent="0.3">
      <c r="A26" s="194" t="s">
        <v>55</v>
      </c>
      <c r="B26" s="195" t="s">
        <v>583</v>
      </c>
      <c r="C26" s="330" t="s">
        <v>582</v>
      </c>
      <c r="D26" s="331"/>
      <c r="E26" s="332"/>
      <c r="G26" s="194" t="s">
        <v>55</v>
      </c>
      <c r="H26" s="195" t="s">
        <v>583</v>
      </c>
      <c r="I26" s="330" t="s">
        <v>582</v>
      </c>
      <c r="J26" s="331"/>
      <c r="K26" s="332"/>
    </row>
    <row r="27" spans="1:11" ht="14.1" customHeight="1" x14ac:dyDescent="0.25">
      <c r="A27" s="326">
        <v>1</v>
      </c>
      <c r="B27" s="324"/>
      <c r="C27" s="196"/>
      <c r="D27" s="196"/>
      <c r="E27" s="324"/>
      <c r="G27" s="326">
        <v>1</v>
      </c>
      <c r="H27" s="324"/>
      <c r="I27" s="196"/>
      <c r="J27" s="196"/>
      <c r="K27" s="324"/>
    </row>
    <row r="28" spans="1:11" ht="14.1" customHeight="1" thickBot="1" x14ac:dyDescent="0.3">
      <c r="A28" s="327"/>
      <c r="B28" s="325"/>
      <c r="C28" s="197"/>
      <c r="D28" s="197"/>
      <c r="E28" s="325"/>
      <c r="G28" s="327"/>
      <c r="H28" s="325"/>
      <c r="I28" s="197"/>
      <c r="J28" s="197"/>
      <c r="K28" s="325"/>
    </row>
    <row r="29" spans="1:11" ht="14.1" customHeight="1" x14ac:dyDescent="0.25">
      <c r="A29" s="326">
        <v>2</v>
      </c>
      <c r="B29" s="324"/>
      <c r="C29" s="196"/>
      <c r="D29" s="196"/>
      <c r="E29" s="324"/>
      <c r="G29" s="326">
        <v>2</v>
      </c>
      <c r="H29" s="324"/>
      <c r="I29" s="196"/>
      <c r="J29" s="196"/>
      <c r="K29" s="324"/>
    </row>
    <row r="30" spans="1:11" ht="14.1" customHeight="1" thickBot="1" x14ac:dyDescent="0.3">
      <c r="A30" s="327"/>
      <c r="B30" s="325"/>
      <c r="C30" s="197"/>
      <c r="D30" s="197"/>
      <c r="E30" s="325"/>
      <c r="G30" s="327"/>
      <c r="H30" s="325"/>
      <c r="I30" s="197"/>
      <c r="J30" s="197"/>
      <c r="K30" s="325"/>
    </row>
    <row r="31" spans="1:11" ht="14.1" customHeight="1" x14ac:dyDescent="0.25">
      <c r="A31" s="326">
        <v>3</v>
      </c>
      <c r="B31" s="324"/>
      <c r="C31" s="196"/>
      <c r="D31" s="196"/>
      <c r="E31" s="324"/>
      <c r="G31" s="326">
        <v>3</v>
      </c>
      <c r="H31" s="324"/>
      <c r="I31" s="196"/>
      <c r="J31" s="196"/>
      <c r="K31" s="324"/>
    </row>
    <row r="32" spans="1:11" ht="14.1" customHeight="1" thickBot="1" x14ac:dyDescent="0.3">
      <c r="A32" s="327"/>
      <c r="B32" s="325"/>
      <c r="C32" s="197"/>
      <c r="D32" s="197"/>
      <c r="E32" s="325"/>
      <c r="G32" s="327"/>
      <c r="H32" s="325"/>
      <c r="I32" s="197"/>
      <c r="J32" s="197"/>
      <c r="K32" s="325"/>
    </row>
    <row r="33" spans="1:11" ht="14.1" customHeight="1" x14ac:dyDescent="0.25">
      <c r="A33" s="326">
        <v>4</v>
      </c>
      <c r="B33" s="324"/>
      <c r="C33" s="196"/>
      <c r="D33" s="196"/>
      <c r="E33" s="324"/>
      <c r="G33" s="326">
        <v>4</v>
      </c>
      <c r="H33" s="324"/>
      <c r="I33" s="196"/>
      <c r="J33" s="196"/>
      <c r="K33" s="324"/>
    </row>
    <row r="34" spans="1:11" ht="14.1" customHeight="1" thickBot="1" x14ac:dyDescent="0.3">
      <c r="A34" s="327"/>
      <c r="B34" s="325"/>
      <c r="C34" s="197"/>
      <c r="D34" s="197"/>
      <c r="E34" s="325"/>
      <c r="G34" s="327"/>
      <c r="H34" s="325"/>
      <c r="I34" s="197"/>
      <c r="J34" s="197"/>
      <c r="K34" s="325"/>
    </row>
    <row r="35" spans="1:11" ht="14.1" customHeight="1" x14ac:dyDescent="0.25">
      <c r="A35" s="326">
        <v>5</v>
      </c>
      <c r="B35" s="324"/>
      <c r="C35" s="196"/>
      <c r="D35" s="196"/>
      <c r="E35" s="324"/>
      <c r="G35" s="326">
        <v>5</v>
      </c>
      <c r="H35" s="324"/>
      <c r="I35" s="196"/>
      <c r="J35" s="196"/>
      <c r="K35" s="324"/>
    </row>
    <row r="36" spans="1:11" ht="14.1" customHeight="1" thickBot="1" x14ac:dyDescent="0.3">
      <c r="A36" s="327"/>
      <c r="B36" s="325"/>
      <c r="C36" s="197"/>
      <c r="D36" s="197"/>
      <c r="E36" s="325"/>
      <c r="G36" s="327"/>
      <c r="H36" s="325"/>
      <c r="I36" s="197"/>
      <c r="J36" s="197"/>
      <c r="K36" s="325"/>
    </row>
    <row r="37" spans="1:11" ht="14.1" customHeight="1" x14ac:dyDescent="0.25">
      <c r="A37" s="326">
        <v>6</v>
      </c>
      <c r="B37" s="324"/>
      <c r="C37" s="196"/>
      <c r="D37" s="196"/>
      <c r="E37" s="324"/>
      <c r="G37" s="326">
        <v>6</v>
      </c>
      <c r="H37" s="324"/>
      <c r="I37" s="196"/>
      <c r="J37" s="196"/>
      <c r="K37" s="324"/>
    </row>
    <row r="38" spans="1:11" ht="14.1" customHeight="1" thickBot="1" x14ac:dyDescent="0.3">
      <c r="A38" s="327"/>
      <c r="B38" s="325"/>
      <c r="C38" s="197"/>
      <c r="D38" s="197"/>
      <c r="E38" s="325"/>
      <c r="G38" s="327"/>
      <c r="H38" s="325"/>
      <c r="I38" s="197"/>
      <c r="J38" s="197"/>
      <c r="K38" s="325"/>
    </row>
    <row r="41" spans="1:11" x14ac:dyDescent="0.25">
      <c r="A41" s="329" t="s">
        <v>581</v>
      </c>
      <c r="B41" s="329"/>
      <c r="C41" s="329"/>
      <c r="D41" s="329"/>
      <c r="E41" s="329"/>
      <c r="G41" s="329" t="s">
        <v>581</v>
      </c>
      <c r="H41" s="329"/>
      <c r="I41" s="329"/>
      <c r="J41" s="329"/>
      <c r="K41" s="329"/>
    </row>
    <row r="42" spans="1:11" ht="11.25" customHeight="1" x14ac:dyDescent="0.25">
      <c r="A42" s="192"/>
      <c r="G42" s="192"/>
    </row>
    <row r="43" spans="1:11" x14ac:dyDescent="0.25">
      <c r="A43" s="328" t="s">
        <v>575</v>
      </c>
      <c r="B43" s="328"/>
      <c r="C43" s="328"/>
      <c r="D43" s="328"/>
      <c r="E43" s="328"/>
      <c r="G43" s="328" t="s">
        <v>575</v>
      </c>
      <c r="H43" s="328"/>
      <c r="I43" s="328"/>
      <c r="J43" s="328"/>
      <c r="K43" s="328"/>
    </row>
    <row r="44" spans="1:11" ht="6" customHeight="1" x14ac:dyDescent="0.25">
      <c r="A44" s="193"/>
      <c r="G44" s="193"/>
    </row>
    <row r="45" spans="1:11" ht="15.75" thickBot="1" x14ac:dyDescent="0.3">
      <c r="A45" s="193"/>
      <c r="G45" s="193"/>
    </row>
    <row r="46" spans="1:11" ht="15.75" thickBot="1" x14ac:dyDescent="0.3">
      <c r="A46" s="194" t="s">
        <v>55</v>
      </c>
      <c r="B46" s="195" t="s">
        <v>583</v>
      </c>
      <c r="C46" s="330" t="s">
        <v>582</v>
      </c>
      <c r="D46" s="331"/>
      <c r="E46" s="332"/>
      <c r="G46" s="194" t="s">
        <v>55</v>
      </c>
      <c r="H46" s="195" t="s">
        <v>583</v>
      </c>
      <c r="I46" s="330" t="s">
        <v>582</v>
      </c>
      <c r="J46" s="331"/>
      <c r="K46" s="332"/>
    </row>
    <row r="47" spans="1:11" ht="14.1" customHeight="1" x14ac:dyDescent="0.25">
      <c r="A47" s="326">
        <v>1</v>
      </c>
      <c r="B47" s="324"/>
      <c r="C47" s="196"/>
      <c r="D47" s="196"/>
      <c r="E47" s="324"/>
      <c r="G47" s="326">
        <v>1</v>
      </c>
      <c r="H47" s="324"/>
      <c r="I47" s="196"/>
      <c r="J47" s="196"/>
      <c r="K47" s="324"/>
    </row>
    <row r="48" spans="1:11" ht="14.1" customHeight="1" thickBot="1" x14ac:dyDescent="0.3">
      <c r="A48" s="327"/>
      <c r="B48" s="325"/>
      <c r="C48" s="197"/>
      <c r="D48" s="197"/>
      <c r="E48" s="325"/>
      <c r="G48" s="327"/>
      <c r="H48" s="325"/>
      <c r="I48" s="197"/>
      <c r="J48" s="197"/>
      <c r="K48" s="325"/>
    </row>
    <row r="49" spans="1:11" ht="14.1" customHeight="1" x14ac:dyDescent="0.25">
      <c r="A49" s="326">
        <v>2</v>
      </c>
      <c r="B49" s="324"/>
      <c r="C49" s="196"/>
      <c r="D49" s="196"/>
      <c r="E49" s="324"/>
      <c r="G49" s="326">
        <v>2</v>
      </c>
      <c r="H49" s="324"/>
      <c r="I49" s="196"/>
      <c r="J49" s="196"/>
      <c r="K49" s="324"/>
    </row>
    <row r="50" spans="1:11" ht="14.1" customHeight="1" thickBot="1" x14ac:dyDescent="0.3">
      <c r="A50" s="327"/>
      <c r="B50" s="325"/>
      <c r="C50" s="197"/>
      <c r="D50" s="197"/>
      <c r="E50" s="325"/>
      <c r="G50" s="327"/>
      <c r="H50" s="325"/>
      <c r="I50" s="197"/>
      <c r="J50" s="197"/>
      <c r="K50" s="325"/>
    </row>
    <row r="51" spans="1:11" ht="14.1" customHeight="1" x14ac:dyDescent="0.25">
      <c r="A51" s="326">
        <v>3</v>
      </c>
      <c r="B51" s="324"/>
      <c r="C51" s="196"/>
      <c r="D51" s="196"/>
      <c r="E51" s="324"/>
      <c r="G51" s="326">
        <v>3</v>
      </c>
      <c r="H51" s="324"/>
      <c r="I51" s="196"/>
      <c r="J51" s="196"/>
      <c r="K51" s="324"/>
    </row>
    <row r="52" spans="1:11" ht="14.1" customHeight="1" thickBot="1" x14ac:dyDescent="0.3">
      <c r="A52" s="327"/>
      <c r="B52" s="325"/>
      <c r="C52" s="197"/>
      <c r="D52" s="197"/>
      <c r="E52" s="325"/>
      <c r="G52" s="327"/>
      <c r="H52" s="325"/>
      <c r="I52" s="197"/>
      <c r="J52" s="197"/>
      <c r="K52" s="325"/>
    </row>
    <row r="53" spans="1:11" ht="14.1" customHeight="1" x14ac:dyDescent="0.25">
      <c r="A53" s="326">
        <v>4</v>
      </c>
      <c r="B53" s="324"/>
      <c r="C53" s="196"/>
      <c r="D53" s="196"/>
      <c r="E53" s="324"/>
      <c r="G53" s="326">
        <v>4</v>
      </c>
      <c r="H53" s="324"/>
      <c r="I53" s="196"/>
      <c r="J53" s="196"/>
      <c r="K53" s="324"/>
    </row>
    <row r="54" spans="1:11" ht="14.1" customHeight="1" thickBot="1" x14ac:dyDescent="0.3">
      <c r="A54" s="327"/>
      <c r="B54" s="325"/>
      <c r="C54" s="197"/>
      <c r="D54" s="197"/>
      <c r="E54" s="325"/>
      <c r="G54" s="327"/>
      <c r="H54" s="325"/>
      <c r="I54" s="197"/>
      <c r="J54" s="197"/>
      <c r="K54" s="325"/>
    </row>
    <row r="55" spans="1:11" ht="14.1" customHeight="1" x14ac:dyDescent="0.25">
      <c r="A55" s="326">
        <v>5</v>
      </c>
      <c r="B55" s="324"/>
      <c r="C55" s="196"/>
      <c r="D55" s="196"/>
      <c r="E55" s="324"/>
      <c r="G55" s="326">
        <v>5</v>
      </c>
      <c r="H55" s="324"/>
      <c r="I55" s="196"/>
      <c r="J55" s="196"/>
      <c r="K55" s="324"/>
    </row>
    <row r="56" spans="1:11" ht="14.1" customHeight="1" thickBot="1" x14ac:dyDescent="0.3">
      <c r="A56" s="327"/>
      <c r="B56" s="325"/>
      <c r="C56" s="197"/>
      <c r="D56" s="197"/>
      <c r="E56" s="325"/>
      <c r="G56" s="327"/>
      <c r="H56" s="325"/>
      <c r="I56" s="197"/>
      <c r="J56" s="197"/>
      <c r="K56" s="325"/>
    </row>
    <row r="57" spans="1:11" ht="14.1" customHeight="1" x14ac:dyDescent="0.25">
      <c r="A57" s="326">
        <v>6</v>
      </c>
      <c r="B57" s="324"/>
      <c r="C57" s="196"/>
      <c r="D57" s="196"/>
      <c r="E57" s="324"/>
      <c r="G57" s="326">
        <v>6</v>
      </c>
      <c r="H57" s="324"/>
      <c r="I57" s="196"/>
      <c r="J57" s="196"/>
      <c r="K57" s="324"/>
    </row>
    <row r="58" spans="1:11" ht="14.1" customHeight="1" thickBot="1" x14ac:dyDescent="0.3">
      <c r="A58" s="327"/>
      <c r="B58" s="325"/>
      <c r="C58" s="197"/>
      <c r="D58" s="197"/>
      <c r="E58" s="325"/>
      <c r="G58" s="327"/>
      <c r="H58" s="325"/>
      <c r="I58" s="197"/>
      <c r="J58" s="197"/>
      <c r="K58" s="325"/>
    </row>
  </sheetData>
  <mergeCells count="126">
    <mergeCell ref="A1:E1"/>
    <mergeCell ref="A3:E3"/>
    <mergeCell ref="A9:A10"/>
    <mergeCell ref="B9:B10"/>
    <mergeCell ref="E9:E10"/>
    <mergeCell ref="G9:G10"/>
    <mergeCell ref="H9:H10"/>
    <mergeCell ref="K9:K10"/>
    <mergeCell ref="A7:A8"/>
    <mergeCell ref="B7:B8"/>
    <mergeCell ref="E7:E8"/>
    <mergeCell ref="C6:E6"/>
    <mergeCell ref="G1:K1"/>
    <mergeCell ref="G3:K3"/>
    <mergeCell ref="I6:K6"/>
    <mergeCell ref="G7:G8"/>
    <mergeCell ref="H7:H8"/>
    <mergeCell ref="K7:K8"/>
    <mergeCell ref="A13:A14"/>
    <mergeCell ref="B13:B14"/>
    <mergeCell ref="E13:E14"/>
    <mergeCell ref="G13:G14"/>
    <mergeCell ref="H13:H14"/>
    <mergeCell ref="K13:K14"/>
    <mergeCell ref="A11:A12"/>
    <mergeCell ref="B11:B12"/>
    <mergeCell ref="E11:E12"/>
    <mergeCell ref="G11:G12"/>
    <mergeCell ref="H11:H12"/>
    <mergeCell ref="K11:K12"/>
    <mergeCell ref="A17:A18"/>
    <mergeCell ref="B17:B18"/>
    <mergeCell ref="E17:E18"/>
    <mergeCell ref="G17:G18"/>
    <mergeCell ref="H17:H18"/>
    <mergeCell ref="K17:K18"/>
    <mergeCell ref="A15:A16"/>
    <mergeCell ref="B15:B16"/>
    <mergeCell ref="E15:E16"/>
    <mergeCell ref="G15:G16"/>
    <mergeCell ref="H15:H16"/>
    <mergeCell ref="K15:K16"/>
    <mergeCell ref="A41:E41"/>
    <mergeCell ref="G41:K41"/>
    <mergeCell ref="A47:A48"/>
    <mergeCell ref="B47:B48"/>
    <mergeCell ref="E47:E48"/>
    <mergeCell ref="G47:G48"/>
    <mergeCell ref="H47:H48"/>
    <mergeCell ref="K47:K48"/>
    <mergeCell ref="G27:G28"/>
    <mergeCell ref="A21:E21"/>
    <mergeCell ref="G21:K21"/>
    <mergeCell ref="A23:E23"/>
    <mergeCell ref="G23:K23"/>
    <mergeCell ref="K31:K32"/>
    <mergeCell ref="A33:A34"/>
    <mergeCell ref="B33:B34"/>
    <mergeCell ref="E33:E34"/>
    <mergeCell ref="G33:G34"/>
    <mergeCell ref="H33:H34"/>
    <mergeCell ref="K33:K34"/>
    <mergeCell ref="I26:K26"/>
    <mergeCell ref="H27:H28"/>
    <mergeCell ref="K27:K28"/>
    <mergeCell ref="H29:H30"/>
    <mergeCell ref="K29:K30"/>
    <mergeCell ref="A31:A32"/>
    <mergeCell ref="B31:B32"/>
    <mergeCell ref="E31:E32"/>
    <mergeCell ref="G31:G32"/>
    <mergeCell ref="C26:E26"/>
    <mergeCell ref="H31:H32"/>
    <mergeCell ref="A29:A30"/>
    <mergeCell ref="B29:B30"/>
    <mergeCell ref="E29:E30"/>
    <mergeCell ref="G29:G30"/>
    <mergeCell ref="A27:A28"/>
    <mergeCell ref="B27:B28"/>
    <mergeCell ref="E27:E28"/>
    <mergeCell ref="I46:K46"/>
    <mergeCell ref="H35:H36"/>
    <mergeCell ref="K35:K36"/>
    <mergeCell ref="A37:A38"/>
    <mergeCell ref="B37:B38"/>
    <mergeCell ref="E37:E38"/>
    <mergeCell ref="G37:G38"/>
    <mergeCell ref="H37:H38"/>
    <mergeCell ref="K37:K38"/>
    <mergeCell ref="A35:A36"/>
    <mergeCell ref="B35:B36"/>
    <mergeCell ref="E35:E36"/>
    <mergeCell ref="G35:G36"/>
    <mergeCell ref="C46:E46"/>
    <mergeCell ref="A43:E43"/>
    <mergeCell ref="G43:K43"/>
    <mergeCell ref="A53:A54"/>
    <mergeCell ref="B53:B54"/>
    <mergeCell ref="E53:E54"/>
    <mergeCell ref="G53:G54"/>
    <mergeCell ref="H53:H54"/>
    <mergeCell ref="K53:K54"/>
    <mergeCell ref="H49:H50"/>
    <mergeCell ref="K49:K50"/>
    <mergeCell ref="A51:A52"/>
    <mergeCell ref="B51:B52"/>
    <mergeCell ref="E51:E52"/>
    <mergeCell ref="G51:G52"/>
    <mergeCell ref="H51:H52"/>
    <mergeCell ref="K51:K52"/>
    <mergeCell ref="A49:A50"/>
    <mergeCell ref="B49:B50"/>
    <mergeCell ref="E49:E50"/>
    <mergeCell ref="G49:G50"/>
    <mergeCell ref="A57:A58"/>
    <mergeCell ref="B57:B58"/>
    <mergeCell ref="E57:E58"/>
    <mergeCell ref="G57:G58"/>
    <mergeCell ref="H57:H58"/>
    <mergeCell ref="K57:K58"/>
    <mergeCell ref="A55:A56"/>
    <mergeCell ref="B55:B56"/>
    <mergeCell ref="E55:E56"/>
    <mergeCell ref="G55:G56"/>
    <mergeCell ref="H55:H56"/>
    <mergeCell ref="K55:K56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opLeftCell="A16" zoomScale="90" zoomScaleNormal="90" workbookViewId="0">
      <selection activeCell="M54" sqref="M54"/>
    </sheetView>
  </sheetViews>
  <sheetFormatPr defaultRowHeight="15" x14ac:dyDescent="0.25"/>
  <cols>
    <col min="1" max="1" width="3.7109375" customWidth="1"/>
    <col min="2" max="2" width="15.85546875" customWidth="1"/>
    <col min="3" max="3" width="26.28515625" customWidth="1"/>
    <col min="4" max="4" width="11.5703125" customWidth="1"/>
    <col min="5" max="7" width="13.28515625" customWidth="1"/>
    <col min="8" max="8" width="5.85546875" customWidth="1"/>
    <col min="9" max="9" width="3.7109375" customWidth="1"/>
    <col min="10" max="10" width="15.85546875" customWidth="1"/>
    <col min="11" max="11" width="26.28515625" customWidth="1"/>
    <col min="12" max="12" width="11.5703125" customWidth="1"/>
    <col min="13" max="15" width="10.85546875" customWidth="1"/>
  </cols>
  <sheetData>
    <row r="2" spans="1:15" ht="33.75" customHeight="1" x14ac:dyDescent="0.25">
      <c r="A2" s="224"/>
      <c r="B2" s="225" t="s">
        <v>3</v>
      </c>
      <c r="C2" s="225" t="s">
        <v>594</v>
      </c>
      <c r="D2" s="227" t="s">
        <v>583</v>
      </c>
      <c r="E2" s="250" t="s">
        <v>593</v>
      </c>
      <c r="F2" s="251"/>
      <c r="G2" s="252"/>
      <c r="H2" s="223"/>
      <c r="I2" s="231"/>
      <c r="J2" s="232" t="s">
        <v>3</v>
      </c>
      <c r="K2" s="232" t="s">
        <v>594</v>
      </c>
      <c r="L2" s="233" t="s">
        <v>583</v>
      </c>
      <c r="M2" s="253" t="s">
        <v>593</v>
      </c>
      <c r="N2" s="253"/>
      <c r="O2" s="253"/>
    </row>
    <row r="3" spans="1:15" ht="24.95" customHeight="1" x14ac:dyDescent="0.25">
      <c r="A3" s="3">
        <v>1</v>
      </c>
      <c r="B3" s="203" t="s">
        <v>584</v>
      </c>
      <c r="C3" s="166" t="s">
        <v>553</v>
      </c>
      <c r="D3" s="222">
        <v>93</v>
      </c>
      <c r="E3" s="222"/>
      <c r="F3" s="222"/>
      <c r="G3" s="220"/>
      <c r="H3" s="221"/>
      <c r="I3" s="3">
        <v>1</v>
      </c>
      <c r="J3" s="203" t="s">
        <v>584</v>
      </c>
      <c r="K3" s="166" t="s">
        <v>546</v>
      </c>
      <c r="L3" s="222">
        <v>107</v>
      </c>
      <c r="M3" s="220"/>
      <c r="N3" s="81"/>
      <c r="O3" s="81"/>
    </row>
    <row r="4" spans="1:15" ht="24.95" customHeight="1" x14ac:dyDescent="0.25">
      <c r="A4" s="3">
        <v>2</v>
      </c>
      <c r="B4" s="203" t="s">
        <v>584</v>
      </c>
      <c r="C4" s="166" t="s">
        <v>554</v>
      </c>
      <c r="D4" s="222">
        <v>116</v>
      </c>
      <c r="E4" s="222"/>
      <c r="F4" s="222"/>
      <c r="G4" s="220"/>
      <c r="H4" s="221"/>
      <c r="I4" s="3">
        <v>2</v>
      </c>
      <c r="J4" s="203" t="s">
        <v>584</v>
      </c>
      <c r="K4" s="166" t="s">
        <v>547</v>
      </c>
      <c r="L4" s="222">
        <v>189</v>
      </c>
      <c r="M4" s="220"/>
      <c r="N4" s="81"/>
      <c r="O4" s="81"/>
    </row>
    <row r="5" spans="1:15" ht="24.95" customHeight="1" x14ac:dyDescent="0.25">
      <c r="A5" s="3">
        <v>3</v>
      </c>
      <c r="B5" s="203" t="s">
        <v>584</v>
      </c>
      <c r="C5" s="166" t="s">
        <v>555</v>
      </c>
      <c r="D5" s="222">
        <v>95</v>
      </c>
      <c r="E5" s="222"/>
      <c r="F5" s="222"/>
      <c r="G5" s="220"/>
      <c r="H5" s="221"/>
      <c r="I5" s="3">
        <v>3</v>
      </c>
      <c r="J5" s="203" t="s">
        <v>584</v>
      </c>
      <c r="K5" s="166"/>
      <c r="L5" s="222"/>
      <c r="M5" s="220"/>
      <c r="N5" s="81"/>
      <c r="O5" s="81"/>
    </row>
    <row r="6" spans="1:15" ht="24.95" customHeight="1" x14ac:dyDescent="0.25">
      <c r="A6" s="3">
        <v>4</v>
      </c>
      <c r="B6" s="203" t="s">
        <v>584</v>
      </c>
      <c r="C6" s="166" t="s">
        <v>556</v>
      </c>
      <c r="D6" s="222">
        <v>168</v>
      </c>
      <c r="E6" s="222"/>
      <c r="F6" s="222"/>
      <c r="G6" s="220"/>
      <c r="H6" s="221"/>
      <c r="I6" s="3">
        <v>4</v>
      </c>
      <c r="J6" s="203" t="s">
        <v>584</v>
      </c>
      <c r="K6" s="166" t="s">
        <v>549</v>
      </c>
      <c r="L6" s="222">
        <v>106</v>
      </c>
      <c r="M6" s="220"/>
      <c r="N6" s="81"/>
      <c r="O6" s="81"/>
    </row>
    <row r="7" spans="1:15" ht="24.95" customHeight="1" x14ac:dyDescent="0.25">
      <c r="A7" s="3">
        <v>5</v>
      </c>
      <c r="B7" s="203" t="s">
        <v>584</v>
      </c>
      <c r="C7" s="166" t="s">
        <v>557</v>
      </c>
      <c r="D7" s="222">
        <v>152</v>
      </c>
      <c r="E7" s="222"/>
      <c r="F7" s="222"/>
      <c r="G7" s="220"/>
      <c r="H7" s="221"/>
      <c r="I7" s="3">
        <v>5</v>
      </c>
      <c r="J7" s="203" t="s">
        <v>584</v>
      </c>
      <c r="K7" s="166" t="s">
        <v>550</v>
      </c>
      <c r="L7" s="222">
        <v>118</v>
      </c>
      <c r="M7" s="220"/>
      <c r="N7" s="81"/>
      <c r="O7" s="81"/>
    </row>
    <row r="8" spans="1:15" ht="24.95" customHeight="1" x14ac:dyDescent="0.25">
      <c r="A8" s="3">
        <v>6</v>
      </c>
      <c r="B8" s="203" t="s">
        <v>584</v>
      </c>
      <c r="C8" s="166" t="s">
        <v>124</v>
      </c>
      <c r="D8" s="222">
        <v>121</v>
      </c>
      <c r="E8" s="222"/>
      <c r="F8" s="222"/>
      <c r="G8" s="220"/>
      <c r="H8" s="221"/>
      <c r="I8" s="3">
        <v>6</v>
      </c>
      <c r="J8" s="203" t="s">
        <v>584</v>
      </c>
      <c r="K8" s="166" t="s">
        <v>551</v>
      </c>
      <c r="L8" s="222">
        <v>145</v>
      </c>
      <c r="M8" s="220"/>
      <c r="N8" s="81"/>
      <c r="O8" s="81"/>
    </row>
    <row r="9" spans="1:15" ht="24.95" customHeight="1" x14ac:dyDescent="0.25">
      <c r="A9" s="3">
        <v>7</v>
      </c>
      <c r="B9" s="203" t="s">
        <v>585</v>
      </c>
      <c r="C9" s="236" t="s">
        <v>533</v>
      </c>
      <c r="D9" s="222">
        <v>195</v>
      </c>
      <c r="E9" s="222"/>
      <c r="F9" s="222"/>
      <c r="G9" s="220"/>
      <c r="H9" s="221"/>
      <c r="I9" s="238">
        <v>7</v>
      </c>
      <c r="J9" s="219" t="s">
        <v>585</v>
      </c>
      <c r="K9" s="236" t="s">
        <v>539</v>
      </c>
      <c r="L9" s="222">
        <v>154</v>
      </c>
      <c r="M9" s="220"/>
      <c r="N9" s="81"/>
      <c r="O9" s="81"/>
    </row>
    <row r="10" spans="1:15" ht="24.95" customHeight="1" x14ac:dyDescent="0.25">
      <c r="A10" s="3">
        <v>8</v>
      </c>
      <c r="B10" s="219" t="s">
        <v>585</v>
      </c>
      <c r="C10" s="166" t="s">
        <v>534</v>
      </c>
      <c r="D10" s="222">
        <v>127</v>
      </c>
      <c r="E10" s="222"/>
      <c r="F10" s="222"/>
      <c r="G10" s="220"/>
      <c r="H10" s="221"/>
      <c r="I10" s="3">
        <v>8</v>
      </c>
      <c r="J10" s="219" t="s">
        <v>585</v>
      </c>
      <c r="K10" s="166" t="s">
        <v>540</v>
      </c>
      <c r="L10" s="222">
        <v>184</v>
      </c>
      <c r="M10" s="220"/>
      <c r="N10" s="81"/>
      <c r="O10" s="81"/>
    </row>
    <row r="11" spans="1:15" ht="24.95" customHeight="1" x14ac:dyDescent="0.25">
      <c r="A11" s="3">
        <v>9</v>
      </c>
      <c r="B11" s="219" t="s">
        <v>585</v>
      </c>
      <c r="C11" s="166" t="s">
        <v>535</v>
      </c>
      <c r="D11" s="222">
        <v>62</v>
      </c>
      <c r="E11" s="222"/>
      <c r="F11" s="222"/>
      <c r="G11" s="220"/>
      <c r="H11" s="221"/>
      <c r="I11" s="3">
        <v>9</v>
      </c>
      <c r="J11" s="219" t="s">
        <v>585</v>
      </c>
      <c r="K11" s="166" t="s">
        <v>541</v>
      </c>
      <c r="L11" s="222">
        <v>166</v>
      </c>
      <c r="M11" s="220"/>
      <c r="N11" s="81"/>
      <c r="O11" s="81"/>
    </row>
    <row r="12" spans="1:15" ht="24.95" customHeight="1" x14ac:dyDescent="0.25">
      <c r="A12" s="3">
        <v>10</v>
      </c>
      <c r="B12" s="219" t="s">
        <v>585</v>
      </c>
      <c r="C12" s="166" t="s">
        <v>536</v>
      </c>
      <c r="D12" s="222">
        <v>177</v>
      </c>
      <c r="E12" s="222"/>
      <c r="F12" s="222"/>
      <c r="G12" s="220"/>
      <c r="H12" s="221"/>
      <c r="I12" s="3">
        <v>10</v>
      </c>
      <c r="J12" s="219" t="s">
        <v>585</v>
      </c>
      <c r="K12" s="166" t="s">
        <v>542</v>
      </c>
      <c r="L12" s="222">
        <v>199</v>
      </c>
      <c r="M12" s="220"/>
      <c r="N12" s="81"/>
      <c r="O12" s="81"/>
    </row>
    <row r="13" spans="1:15" ht="24.95" customHeight="1" x14ac:dyDescent="0.25">
      <c r="A13" s="3">
        <v>11</v>
      </c>
      <c r="B13" s="219" t="s">
        <v>585</v>
      </c>
      <c r="C13" s="166" t="s">
        <v>537</v>
      </c>
      <c r="D13" s="222">
        <v>197</v>
      </c>
      <c r="E13" s="222"/>
      <c r="F13" s="222"/>
      <c r="G13" s="220"/>
      <c r="H13" s="221"/>
      <c r="I13" s="3">
        <v>11</v>
      </c>
      <c r="J13" s="219" t="s">
        <v>585</v>
      </c>
      <c r="K13" s="166" t="s">
        <v>543</v>
      </c>
      <c r="L13" s="222">
        <v>148</v>
      </c>
      <c r="M13" s="220"/>
      <c r="N13" s="81"/>
      <c r="O13" s="81"/>
    </row>
    <row r="14" spans="1:15" ht="24.95" customHeight="1" x14ac:dyDescent="0.25">
      <c r="A14" s="3">
        <v>12</v>
      </c>
      <c r="B14" s="219" t="s">
        <v>585</v>
      </c>
      <c r="C14" s="166" t="s">
        <v>538</v>
      </c>
      <c r="D14" s="222">
        <v>165</v>
      </c>
      <c r="E14" s="222"/>
      <c r="F14" s="222"/>
      <c r="G14" s="220"/>
      <c r="H14" s="221"/>
      <c r="I14" s="3">
        <v>12</v>
      </c>
      <c r="J14" s="219" t="s">
        <v>585</v>
      </c>
      <c r="K14" s="166" t="s">
        <v>544</v>
      </c>
      <c r="L14" s="222">
        <v>185</v>
      </c>
      <c r="M14" s="220"/>
      <c r="N14" s="81"/>
      <c r="O14" s="81"/>
    </row>
    <row r="15" spans="1:15" ht="24.95" customHeight="1" x14ac:dyDescent="0.25">
      <c r="A15" s="3">
        <v>13</v>
      </c>
      <c r="B15" s="219" t="s">
        <v>586</v>
      </c>
      <c r="C15" s="166" t="s">
        <v>521</v>
      </c>
      <c r="D15" s="222">
        <v>196</v>
      </c>
      <c r="E15" s="222"/>
      <c r="F15" s="222"/>
      <c r="G15" s="220"/>
      <c r="H15" s="221"/>
      <c r="I15" s="3">
        <v>13</v>
      </c>
      <c r="J15" s="219" t="s">
        <v>586</v>
      </c>
      <c r="K15" s="166" t="s">
        <v>527</v>
      </c>
      <c r="L15" s="222">
        <v>111</v>
      </c>
      <c r="M15" s="220"/>
      <c r="N15" s="81"/>
      <c r="O15" s="81"/>
    </row>
    <row r="16" spans="1:15" ht="24.95" customHeight="1" x14ac:dyDescent="0.25">
      <c r="A16" s="3">
        <v>14</v>
      </c>
      <c r="B16" s="203" t="s">
        <v>586</v>
      </c>
      <c r="C16" s="166" t="s">
        <v>522</v>
      </c>
      <c r="D16" s="222">
        <v>59</v>
      </c>
      <c r="E16" s="222"/>
      <c r="F16" s="222"/>
      <c r="G16" s="220"/>
      <c r="H16" s="221"/>
      <c r="I16" s="3">
        <v>14</v>
      </c>
      <c r="J16" s="203" t="s">
        <v>586</v>
      </c>
      <c r="K16" s="166" t="s">
        <v>528</v>
      </c>
      <c r="L16" s="222">
        <v>47</v>
      </c>
      <c r="M16" s="220"/>
      <c r="N16" s="81"/>
      <c r="O16" s="81"/>
    </row>
    <row r="17" spans="1:15" ht="24.95" customHeight="1" x14ac:dyDescent="0.25">
      <c r="A17" s="3">
        <v>15</v>
      </c>
      <c r="B17" s="203" t="s">
        <v>586</v>
      </c>
      <c r="C17" s="166" t="s">
        <v>523</v>
      </c>
      <c r="D17" s="222">
        <v>60</v>
      </c>
      <c r="E17" s="222"/>
      <c r="F17" s="222"/>
      <c r="G17" s="220"/>
      <c r="H17" s="221"/>
      <c r="I17" s="3">
        <v>15</v>
      </c>
      <c r="J17" s="203" t="s">
        <v>586</v>
      </c>
      <c r="K17" s="166" t="s">
        <v>529</v>
      </c>
      <c r="L17" s="222">
        <v>8</v>
      </c>
      <c r="M17" s="220"/>
      <c r="N17" s="81"/>
      <c r="O17" s="81"/>
    </row>
    <row r="18" spans="1:15" ht="24.95" customHeight="1" x14ac:dyDescent="0.25">
      <c r="A18" s="3">
        <v>16</v>
      </c>
      <c r="B18" s="203" t="s">
        <v>586</v>
      </c>
      <c r="C18" s="166" t="s">
        <v>524</v>
      </c>
      <c r="D18" s="222">
        <v>188</v>
      </c>
      <c r="E18" s="222"/>
      <c r="F18" s="222"/>
      <c r="G18" s="220"/>
      <c r="H18" s="221"/>
      <c r="I18" s="3">
        <v>16</v>
      </c>
      <c r="J18" s="203" t="s">
        <v>586</v>
      </c>
      <c r="K18" s="166" t="s">
        <v>530</v>
      </c>
      <c r="L18" s="222">
        <v>1</v>
      </c>
      <c r="M18" s="220"/>
      <c r="N18" s="81"/>
      <c r="O18" s="81"/>
    </row>
    <row r="19" spans="1:15" ht="24.95" customHeight="1" x14ac:dyDescent="0.25">
      <c r="A19" s="3">
        <v>17</v>
      </c>
      <c r="B19" s="203" t="s">
        <v>586</v>
      </c>
      <c r="C19" s="166" t="s">
        <v>525</v>
      </c>
      <c r="D19" s="222">
        <v>142</v>
      </c>
      <c r="E19" s="222"/>
      <c r="F19" s="222"/>
      <c r="G19" s="220"/>
      <c r="H19" s="221"/>
      <c r="I19" s="3">
        <v>17</v>
      </c>
      <c r="J19" s="203" t="s">
        <v>586</v>
      </c>
      <c r="K19" s="166" t="s">
        <v>531</v>
      </c>
      <c r="L19" s="222">
        <v>3</v>
      </c>
      <c r="M19" s="220"/>
      <c r="N19" s="81"/>
      <c r="O19" s="81"/>
    </row>
    <row r="20" spans="1:15" ht="24.95" customHeight="1" x14ac:dyDescent="0.25">
      <c r="A20" s="3">
        <v>18</v>
      </c>
      <c r="B20" s="203" t="s">
        <v>586</v>
      </c>
      <c r="C20" s="166" t="s">
        <v>526</v>
      </c>
      <c r="D20" s="222">
        <v>104</v>
      </c>
      <c r="E20" s="222"/>
      <c r="F20" s="222"/>
      <c r="G20" s="220"/>
      <c r="H20" s="221"/>
      <c r="I20" s="3">
        <v>18</v>
      </c>
      <c r="J20" s="203" t="s">
        <v>586</v>
      </c>
      <c r="K20" s="166" t="s">
        <v>532</v>
      </c>
      <c r="L20" s="222">
        <v>9</v>
      </c>
      <c r="M20" s="220"/>
      <c r="N20" s="81"/>
      <c r="O20" s="81"/>
    </row>
    <row r="21" spans="1:15" ht="24.95" customHeight="1" x14ac:dyDescent="0.25">
      <c r="A21" s="3">
        <v>19</v>
      </c>
      <c r="B21" s="203" t="s">
        <v>587</v>
      </c>
      <c r="C21" s="166" t="s">
        <v>509</v>
      </c>
      <c r="D21" s="222">
        <v>123</v>
      </c>
      <c r="E21" s="222"/>
      <c r="F21" s="222"/>
      <c r="G21" s="220"/>
      <c r="H21" s="221"/>
      <c r="I21" s="3">
        <v>19</v>
      </c>
      <c r="J21" s="203" t="s">
        <v>587</v>
      </c>
      <c r="K21" s="166" t="s">
        <v>515</v>
      </c>
      <c r="L21" s="222">
        <v>11</v>
      </c>
      <c r="M21" s="220"/>
      <c r="N21" s="81"/>
      <c r="O21" s="81"/>
    </row>
    <row r="22" spans="1:15" ht="24.95" customHeight="1" x14ac:dyDescent="0.25">
      <c r="A22" s="3">
        <v>20</v>
      </c>
      <c r="B22" s="203" t="s">
        <v>587</v>
      </c>
      <c r="C22" s="166" t="s">
        <v>510</v>
      </c>
      <c r="D22" s="222">
        <v>6</v>
      </c>
      <c r="E22" s="222"/>
      <c r="F22" s="222"/>
      <c r="G22" s="220"/>
      <c r="H22" s="221"/>
      <c r="I22" s="3">
        <v>20</v>
      </c>
      <c r="J22" s="203" t="s">
        <v>587</v>
      </c>
      <c r="K22" s="166" t="s">
        <v>516</v>
      </c>
      <c r="L22" s="3">
        <v>14</v>
      </c>
      <c r="M22" s="220"/>
      <c r="N22" s="81"/>
      <c r="O22" s="81"/>
    </row>
    <row r="23" spans="1:15" ht="24.95" customHeight="1" x14ac:dyDescent="0.25">
      <c r="A23" s="3">
        <v>21</v>
      </c>
      <c r="B23" s="203" t="s">
        <v>587</v>
      </c>
      <c r="C23" s="166" t="s">
        <v>511</v>
      </c>
      <c r="D23" s="222">
        <v>12</v>
      </c>
      <c r="E23" s="222"/>
      <c r="F23" s="222"/>
      <c r="G23" s="220"/>
      <c r="H23" s="221"/>
      <c r="I23" s="3">
        <v>21</v>
      </c>
      <c r="J23" s="203" t="s">
        <v>587</v>
      </c>
      <c r="K23" s="166" t="s">
        <v>517</v>
      </c>
      <c r="L23" s="3">
        <v>35</v>
      </c>
      <c r="M23" s="220"/>
      <c r="N23" s="81"/>
      <c r="O23" s="81"/>
    </row>
    <row r="24" spans="1:15" ht="24.95" customHeight="1" x14ac:dyDescent="0.25">
      <c r="A24" s="3">
        <v>22</v>
      </c>
      <c r="B24" s="203" t="s">
        <v>587</v>
      </c>
      <c r="C24" s="166" t="s">
        <v>512</v>
      </c>
      <c r="D24" s="222">
        <v>10</v>
      </c>
      <c r="E24" s="222"/>
      <c r="F24" s="222"/>
      <c r="G24" s="220"/>
      <c r="H24" s="221"/>
      <c r="I24" s="3">
        <v>22</v>
      </c>
      <c r="J24" s="203" t="s">
        <v>587</v>
      </c>
      <c r="K24" s="166" t="s">
        <v>598</v>
      </c>
      <c r="L24" s="3">
        <v>54</v>
      </c>
      <c r="M24" s="220"/>
      <c r="N24" s="81"/>
      <c r="O24" s="81"/>
    </row>
    <row r="25" spans="1:15" ht="24.95" customHeight="1" x14ac:dyDescent="0.25">
      <c r="A25" s="3">
        <v>23</v>
      </c>
      <c r="B25" s="203" t="s">
        <v>587</v>
      </c>
      <c r="C25" s="166" t="s">
        <v>513</v>
      </c>
      <c r="D25" s="222">
        <v>38</v>
      </c>
      <c r="E25" s="222"/>
      <c r="F25" s="222"/>
      <c r="G25" s="220"/>
      <c r="H25" s="221"/>
      <c r="I25" s="3">
        <v>23</v>
      </c>
      <c r="J25" s="203" t="s">
        <v>587</v>
      </c>
      <c r="K25" s="166" t="s">
        <v>512</v>
      </c>
      <c r="L25" s="3">
        <v>191</v>
      </c>
      <c r="M25" s="220"/>
      <c r="N25" s="81"/>
      <c r="O25" s="81"/>
    </row>
    <row r="26" spans="1:15" ht="24.95" customHeight="1" x14ac:dyDescent="0.25">
      <c r="A26" s="3">
        <v>24</v>
      </c>
      <c r="B26" s="203" t="s">
        <v>587</v>
      </c>
      <c r="C26" s="166" t="s">
        <v>514</v>
      </c>
      <c r="D26" s="222">
        <v>179</v>
      </c>
      <c r="E26" s="222"/>
      <c r="F26" s="222"/>
      <c r="G26" s="220"/>
      <c r="H26" s="221"/>
      <c r="I26" s="3">
        <v>24</v>
      </c>
      <c r="J26" s="203" t="s">
        <v>587</v>
      </c>
      <c r="K26" s="166"/>
      <c r="L26" s="3"/>
      <c r="M26" s="220"/>
      <c r="N26" s="81"/>
      <c r="O26" s="81"/>
    </row>
    <row r="27" spans="1:15" ht="24.95" customHeight="1" x14ac:dyDescent="0.25">
      <c r="A27" s="3">
        <v>25</v>
      </c>
      <c r="B27" s="203" t="s">
        <v>588</v>
      </c>
      <c r="C27" s="166" t="s">
        <v>497</v>
      </c>
      <c r="D27" s="222">
        <v>24</v>
      </c>
      <c r="E27" s="222"/>
      <c r="F27" s="222"/>
      <c r="G27" s="220"/>
      <c r="H27" s="221"/>
      <c r="I27" s="3">
        <v>25</v>
      </c>
      <c r="J27" s="203" t="s">
        <v>588</v>
      </c>
      <c r="K27" s="166" t="s">
        <v>503</v>
      </c>
      <c r="L27" s="222">
        <v>113</v>
      </c>
      <c r="M27" s="220"/>
      <c r="N27" s="81"/>
      <c r="O27" s="81"/>
    </row>
    <row r="28" spans="1:15" ht="24.95" customHeight="1" x14ac:dyDescent="0.25">
      <c r="A28" s="3">
        <v>26</v>
      </c>
      <c r="B28" s="218" t="s">
        <v>588</v>
      </c>
      <c r="C28" s="166" t="s">
        <v>498</v>
      </c>
      <c r="D28" s="222">
        <v>18</v>
      </c>
      <c r="E28" s="222"/>
      <c r="F28" s="222"/>
      <c r="G28" s="220"/>
      <c r="H28" s="221"/>
      <c r="I28" s="3">
        <v>26</v>
      </c>
      <c r="J28" s="218" t="s">
        <v>588</v>
      </c>
      <c r="K28" s="166" t="s">
        <v>504</v>
      </c>
      <c r="L28" s="222">
        <v>112</v>
      </c>
      <c r="M28" s="220"/>
      <c r="N28" s="81"/>
      <c r="O28" s="81"/>
    </row>
    <row r="29" spans="1:15" ht="24.95" customHeight="1" x14ac:dyDescent="0.25">
      <c r="A29" s="3">
        <v>27</v>
      </c>
      <c r="B29" s="218" t="s">
        <v>588</v>
      </c>
      <c r="C29" s="166" t="s">
        <v>499</v>
      </c>
      <c r="D29" s="222">
        <v>17</v>
      </c>
      <c r="E29" s="222"/>
      <c r="F29" s="222"/>
      <c r="G29" s="220"/>
      <c r="H29" s="221"/>
      <c r="I29" s="3">
        <v>27</v>
      </c>
      <c r="J29" s="218" t="s">
        <v>588</v>
      </c>
      <c r="K29" s="166" t="s">
        <v>505</v>
      </c>
      <c r="L29" s="222">
        <v>110</v>
      </c>
      <c r="M29" s="220"/>
      <c r="N29" s="81"/>
      <c r="O29" s="81"/>
    </row>
    <row r="30" spans="1:15" ht="24.95" customHeight="1" x14ac:dyDescent="0.25">
      <c r="A30" s="3">
        <v>28</v>
      </c>
      <c r="B30" s="218" t="s">
        <v>588</v>
      </c>
      <c r="C30" s="166" t="s">
        <v>500</v>
      </c>
      <c r="D30" s="222">
        <v>32</v>
      </c>
      <c r="E30" s="222"/>
      <c r="F30" s="222"/>
      <c r="G30" s="220"/>
      <c r="H30" s="221"/>
      <c r="I30" s="3">
        <v>28</v>
      </c>
      <c r="J30" s="218" t="s">
        <v>588</v>
      </c>
      <c r="K30" s="166" t="s">
        <v>506</v>
      </c>
      <c r="L30" s="222">
        <v>176</v>
      </c>
      <c r="M30" s="220"/>
      <c r="N30" s="81"/>
      <c r="O30" s="81"/>
    </row>
    <row r="31" spans="1:15" ht="24.95" customHeight="1" x14ac:dyDescent="0.25">
      <c r="A31" s="3">
        <v>29</v>
      </c>
      <c r="B31" s="218" t="s">
        <v>588</v>
      </c>
      <c r="C31" s="166" t="s">
        <v>501</v>
      </c>
      <c r="D31" s="222">
        <v>46</v>
      </c>
      <c r="E31" s="222"/>
      <c r="F31" s="222"/>
      <c r="G31" s="220"/>
      <c r="H31" s="221"/>
      <c r="I31" s="3">
        <v>29</v>
      </c>
      <c r="J31" s="218" t="s">
        <v>588</v>
      </c>
      <c r="K31" s="166" t="s">
        <v>84</v>
      </c>
      <c r="L31" s="222">
        <v>27</v>
      </c>
      <c r="M31" s="220"/>
      <c r="N31" s="81"/>
      <c r="O31" s="81"/>
    </row>
    <row r="32" spans="1:15" ht="24.95" customHeight="1" x14ac:dyDescent="0.25">
      <c r="A32" s="3">
        <v>30</v>
      </c>
      <c r="B32" s="218" t="s">
        <v>588</v>
      </c>
      <c r="C32" s="166" t="s">
        <v>502</v>
      </c>
      <c r="D32" s="222">
        <v>120</v>
      </c>
      <c r="E32" s="222"/>
      <c r="F32" s="222"/>
      <c r="G32" s="220"/>
      <c r="H32" s="221"/>
      <c r="I32" s="3">
        <v>30</v>
      </c>
      <c r="J32" s="218" t="s">
        <v>588</v>
      </c>
      <c r="K32" s="166" t="s">
        <v>507</v>
      </c>
      <c r="L32" s="222">
        <v>181</v>
      </c>
      <c r="M32" s="220"/>
      <c r="N32" s="81"/>
      <c r="O32" s="81"/>
    </row>
    <row r="33" spans="1:15" ht="24.95" customHeight="1" x14ac:dyDescent="0.25">
      <c r="A33" s="3">
        <v>31</v>
      </c>
      <c r="B33" s="218" t="s">
        <v>589</v>
      </c>
      <c r="C33" s="166" t="s">
        <v>484</v>
      </c>
      <c r="D33" s="222">
        <v>84</v>
      </c>
      <c r="E33" s="222"/>
      <c r="F33" s="222"/>
      <c r="G33" s="220"/>
      <c r="H33" s="221"/>
      <c r="I33" s="3">
        <v>31</v>
      </c>
      <c r="J33" s="218" t="s">
        <v>589</v>
      </c>
      <c r="K33" s="166" t="s">
        <v>490</v>
      </c>
      <c r="L33" s="222">
        <v>64</v>
      </c>
      <c r="M33" s="220"/>
      <c r="N33" s="81"/>
      <c r="O33" s="81"/>
    </row>
    <row r="34" spans="1:15" ht="24.95" customHeight="1" x14ac:dyDescent="0.25">
      <c r="A34" s="3">
        <v>32</v>
      </c>
      <c r="B34" s="218" t="s">
        <v>589</v>
      </c>
      <c r="C34" s="166" t="s">
        <v>485</v>
      </c>
      <c r="D34" s="222">
        <v>69</v>
      </c>
      <c r="E34" s="222"/>
      <c r="F34" s="222"/>
      <c r="G34" s="220"/>
      <c r="H34" s="221"/>
      <c r="I34" s="3">
        <v>32</v>
      </c>
      <c r="J34" s="218" t="s">
        <v>589</v>
      </c>
      <c r="K34" s="166" t="s">
        <v>491</v>
      </c>
      <c r="L34" s="222">
        <v>99</v>
      </c>
      <c r="M34" s="220"/>
      <c r="N34" s="81"/>
      <c r="O34" s="81"/>
    </row>
    <row r="35" spans="1:15" ht="24.95" customHeight="1" x14ac:dyDescent="0.25">
      <c r="A35" s="3">
        <v>33</v>
      </c>
      <c r="B35" s="218" t="s">
        <v>589</v>
      </c>
      <c r="C35" s="166" t="s">
        <v>486</v>
      </c>
      <c r="D35" s="222">
        <v>28</v>
      </c>
      <c r="E35" s="222"/>
      <c r="F35" s="222"/>
      <c r="G35" s="220"/>
      <c r="H35" s="221"/>
      <c r="I35" s="3">
        <v>33</v>
      </c>
      <c r="J35" s="218" t="s">
        <v>589</v>
      </c>
      <c r="K35" s="166" t="s">
        <v>492</v>
      </c>
      <c r="L35" s="222">
        <v>21</v>
      </c>
      <c r="M35" s="220"/>
      <c r="N35" s="81"/>
      <c r="O35" s="81"/>
    </row>
    <row r="36" spans="1:15" ht="24.95" customHeight="1" x14ac:dyDescent="0.25">
      <c r="A36" s="3">
        <v>34</v>
      </c>
      <c r="B36" s="218" t="s">
        <v>589</v>
      </c>
      <c r="C36" s="166" t="s">
        <v>487</v>
      </c>
      <c r="D36" s="222">
        <v>76</v>
      </c>
      <c r="E36" s="222"/>
      <c r="F36" s="222"/>
      <c r="G36" s="220"/>
      <c r="H36" s="221"/>
      <c r="I36" s="3">
        <v>34</v>
      </c>
      <c r="J36" s="218" t="s">
        <v>589</v>
      </c>
      <c r="K36" s="166" t="s">
        <v>493</v>
      </c>
      <c r="L36" s="222">
        <v>23</v>
      </c>
      <c r="M36" s="220"/>
      <c r="N36" s="81"/>
      <c r="O36" s="81"/>
    </row>
    <row r="37" spans="1:15" ht="24.95" customHeight="1" x14ac:dyDescent="0.25">
      <c r="A37" s="3">
        <v>35</v>
      </c>
      <c r="B37" s="218" t="s">
        <v>589</v>
      </c>
      <c r="C37" s="166" t="s">
        <v>488</v>
      </c>
      <c r="D37" s="222">
        <v>65</v>
      </c>
      <c r="E37" s="222"/>
      <c r="F37" s="222"/>
      <c r="G37" s="220"/>
      <c r="H37" s="221"/>
      <c r="I37" s="3">
        <v>35</v>
      </c>
      <c r="J37" s="218" t="s">
        <v>589</v>
      </c>
      <c r="K37" s="166" t="s">
        <v>494</v>
      </c>
      <c r="L37" s="222">
        <v>19</v>
      </c>
      <c r="M37" s="220"/>
      <c r="N37" s="81"/>
      <c r="O37" s="81"/>
    </row>
    <row r="38" spans="1:15" ht="24.95" customHeight="1" x14ac:dyDescent="0.25">
      <c r="A38" s="3">
        <v>36</v>
      </c>
      <c r="B38" s="218" t="s">
        <v>589</v>
      </c>
      <c r="C38" s="166" t="s">
        <v>489</v>
      </c>
      <c r="D38" s="222">
        <v>67</v>
      </c>
      <c r="E38" s="222"/>
      <c r="F38" s="222"/>
      <c r="G38" s="220"/>
      <c r="H38" s="221"/>
      <c r="I38" s="3">
        <v>36</v>
      </c>
      <c r="J38" s="218" t="s">
        <v>589</v>
      </c>
      <c r="K38" s="166" t="s">
        <v>495</v>
      </c>
      <c r="L38" s="222">
        <v>139</v>
      </c>
      <c r="M38" s="220"/>
      <c r="N38" s="81"/>
      <c r="O38" s="81"/>
    </row>
    <row r="39" spans="1:15" ht="24.95" customHeight="1" x14ac:dyDescent="0.25">
      <c r="A39" s="3">
        <v>37</v>
      </c>
      <c r="B39" s="218" t="s">
        <v>590</v>
      </c>
      <c r="C39" s="166" t="s">
        <v>106</v>
      </c>
      <c r="D39" s="222">
        <v>53</v>
      </c>
      <c r="E39" s="222"/>
      <c r="F39" s="222"/>
      <c r="G39" s="220"/>
      <c r="H39" s="221"/>
      <c r="I39" s="3">
        <v>37</v>
      </c>
      <c r="J39" s="218" t="s">
        <v>590</v>
      </c>
      <c r="K39" s="166" t="s">
        <v>475</v>
      </c>
      <c r="L39" s="222">
        <v>56</v>
      </c>
      <c r="M39" s="220"/>
      <c r="N39" s="81"/>
      <c r="O39" s="81"/>
    </row>
    <row r="40" spans="1:15" ht="24.95" customHeight="1" x14ac:dyDescent="0.25">
      <c r="A40" s="3">
        <v>38</v>
      </c>
      <c r="B40" s="218" t="s">
        <v>590</v>
      </c>
      <c r="C40" s="166" t="s">
        <v>476</v>
      </c>
      <c r="D40" s="222">
        <v>80</v>
      </c>
      <c r="E40" s="222"/>
      <c r="F40" s="222"/>
      <c r="G40" s="220"/>
      <c r="H40" s="221"/>
      <c r="I40" s="3">
        <v>38</v>
      </c>
      <c r="J40" s="218" t="s">
        <v>590</v>
      </c>
      <c r="K40" s="166" t="s">
        <v>114</v>
      </c>
      <c r="L40" s="222">
        <v>57</v>
      </c>
      <c r="M40" s="220"/>
      <c r="N40" s="81"/>
      <c r="O40" s="81"/>
    </row>
    <row r="41" spans="1:15" ht="24.95" customHeight="1" x14ac:dyDescent="0.25">
      <c r="A41" s="3">
        <v>39</v>
      </c>
      <c r="B41" s="218" t="s">
        <v>590</v>
      </c>
      <c r="C41" s="166" t="s">
        <v>477</v>
      </c>
      <c r="D41" s="222">
        <v>117</v>
      </c>
      <c r="E41" s="222"/>
      <c r="F41" s="222"/>
      <c r="G41" s="220"/>
      <c r="H41" s="221"/>
      <c r="I41" s="3">
        <v>39</v>
      </c>
      <c r="J41" s="218" t="s">
        <v>590</v>
      </c>
      <c r="K41" s="166" t="s">
        <v>562</v>
      </c>
      <c r="L41" s="222">
        <v>162</v>
      </c>
      <c r="M41" s="220"/>
      <c r="N41" s="81"/>
      <c r="O41" s="81"/>
    </row>
    <row r="42" spans="1:15" ht="24.95" customHeight="1" x14ac:dyDescent="0.25">
      <c r="A42" s="3">
        <v>40</v>
      </c>
      <c r="B42" s="218" t="s">
        <v>590</v>
      </c>
      <c r="C42" s="166" t="s">
        <v>478</v>
      </c>
      <c r="D42" s="222">
        <v>100</v>
      </c>
      <c r="E42" s="222"/>
      <c r="F42" s="222"/>
      <c r="G42" s="220"/>
      <c r="H42" s="221"/>
      <c r="I42" s="3">
        <v>40</v>
      </c>
      <c r="J42" s="218" t="s">
        <v>590</v>
      </c>
      <c r="K42" s="166" t="s">
        <v>153</v>
      </c>
      <c r="L42" s="222">
        <v>164</v>
      </c>
      <c r="M42" s="220"/>
      <c r="N42" s="81"/>
      <c r="O42" s="81"/>
    </row>
    <row r="43" spans="1:15" ht="24.95" customHeight="1" x14ac:dyDescent="0.25">
      <c r="A43" s="3">
        <v>41</v>
      </c>
      <c r="B43" s="218" t="s">
        <v>590</v>
      </c>
      <c r="C43" s="166" t="s">
        <v>479</v>
      </c>
      <c r="D43" s="222">
        <v>109</v>
      </c>
      <c r="E43" s="222"/>
      <c r="F43" s="222"/>
      <c r="G43" s="220"/>
      <c r="H43" s="221"/>
      <c r="I43" s="3">
        <v>41</v>
      </c>
      <c r="J43" s="218" t="s">
        <v>590</v>
      </c>
      <c r="K43" s="166" t="s">
        <v>480</v>
      </c>
      <c r="L43" s="222">
        <v>187</v>
      </c>
      <c r="M43" s="220"/>
      <c r="N43" s="81"/>
      <c r="O43" s="81"/>
    </row>
    <row r="44" spans="1:15" ht="24.95" customHeight="1" x14ac:dyDescent="0.25">
      <c r="A44" s="3">
        <v>42</v>
      </c>
      <c r="B44" s="218" t="s">
        <v>590</v>
      </c>
      <c r="C44" s="166" t="s">
        <v>481</v>
      </c>
      <c r="D44" s="222">
        <v>178</v>
      </c>
      <c r="E44" s="222"/>
      <c r="F44" s="222"/>
      <c r="G44" s="220"/>
      <c r="H44" s="221"/>
      <c r="I44" s="3">
        <v>42</v>
      </c>
      <c r="J44" s="218" t="s">
        <v>590</v>
      </c>
      <c r="K44" s="166" t="s">
        <v>115</v>
      </c>
      <c r="L44" s="222">
        <v>115</v>
      </c>
      <c r="M44" s="220"/>
      <c r="N44" s="81"/>
      <c r="O44" s="81"/>
    </row>
    <row r="45" spans="1:15" ht="24.95" customHeight="1" x14ac:dyDescent="0.25">
      <c r="A45" s="3">
        <v>43</v>
      </c>
      <c r="B45" s="218" t="s">
        <v>591</v>
      </c>
      <c r="C45" s="166" t="s">
        <v>464</v>
      </c>
      <c r="D45" s="222">
        <v>144</v>
      </c>
      <c r="E45" s="222"/>
      <c r="F45" s="222"/>
      <c r="G45" s="220"/>
      <c r="H45" s="221"/>
      <c r="I45" s="3">
        <v>43</v>
      </c>
      <c r="J45" s="218" t="s">
        <v>591</v>
      </c>
      <c r="K45" s="166" t="s">
        <v>469</v>
      </c>
      <c r="L45" s="222">
        <v>102</v>
      </c>
      <c r="M45" s="220"/>
      <c r="N45" s="81"/>
      <c r="O45" s="81"/>
    </row>
    <row r="46" spans="1:15" ht="24.95" customHeight="1" x14ac:dyDescent="0.25">
      <c r="A46" s="3">
        <v>44</v>
      </c>
      <c r="B46" s="203" t="s">
        <v>591</v>
      </c>
      <c r="C46" s="166" t="s">
        <v>465</v>
      </c>
      <c r="D46" s="222">
        <v>190</v>
      </c>
      <c r="E46" s="222"/>
      <c r="F46" s="222"/>
      <c r="G46" s="220"/>
      <c r="H46" s="221"/>
      <c r="I46" s="3">
        <v>44</v>
      </c>
      <c r="J46" s="203" t="s">
        <v>591</v>
      </c>
      <c r="K46" s="166" t="s">
        <v>470</v>
      </c>
      <c r="L46" s="222">
        <v>147</v>
      </c>
      <c r="M46" s="220"/>
      <c r="N46" s="81"/>
      <c r="O46" s="81"/>
    </row>
    <row r="47" spans="1:15" ht="24.95" customHeight="1" x14ac:dyDescent="0.25">
      <c r="A47" s="3">
        <v>45</v>
      </c>
      <c r="B47" s="203" t="s">
        <v>591</v>
      </c>
      <c r="C47" s="166" t="s">
        <v>466</v>
      </c>
      <c r="D47" s="222">
        <v>175</v>
      </c>
      <c r="E47" s="222"/>
      <c r="F47" s="222"/>
      <c r="G47" s="220"/>
      <c r="H47" s="221"/>
      <c r="I47" s="3">
        <v>45</v>
      </c>
      <c r="J47" s="203" t="s">
        <v>591</v>
      </c>
      <c r="K47" s="166" t="s">
        <v>471</v>
      </c>
      <c r="L47" s="222">
        <v>171</v>
      </c>
      <c r="M47" s="220"/>
      <c r="N47" s="81"/>
      <c r="O47" s="81"/>
    </row>
    <row r="48" spans="1:15" ht="24.95" customHeight="1" x14ac:dyDescent="0.25">
      <c r="A48" s="3">
        <v>46</v>
      </c>
      <c r="B48" s="203" t="s">
        <v>591</v>
      </c>
      <c r="C48" s="166" t="s">
        <v>559</v>
      </c>
      <c r="D48" s="222">
        <v>161</v>
      </c>
      <c r="E48" s="222"/>
      <c r="F48" s="222"/>
      <c r="G48" s="220"/>
      <c r="H48" s="221"/>
      <c r="I48" s="3">
        <v>46</v>
      </c>
      <c r="J48" s="203" t="s">
        <v>591</v>
      </c>
      <c r="K48" s="166" t="s">
        <v>472</v>
      </c>
      <c r="L48" s="222">
        <v>182</v>
      </c>
      <c r="M48" s="220"/>
      <c r="N48" s="81"/>
      <c r="O48" s="81"/>
    </row>
    <row r="49" spans="1:15" ht="24.95" customHeight="1" x14ac:dyDescent="0.25">
      <c r="A49" s="3">
        <v>47</v>
      </c>
      <c r="B49" s="203" t="s">
        <v>591</v>
      </c>
      <c r="C49" s="166" t="s">
        <v>467</v>
      </c>
      <c r="D49" s="222">
        <v>73</v>
      </c>
      <c r="E49" s="222"/>
      <c r="F49" s="222"/>
      <c r="G49" s="220"/>
      <c r="H49" s="221"/>
      <c r="I49" s="3">
        <v>47</v>
      </c>
      <c r="J49" s="203" t="s">
        <v>591</v>
      </c>
      <c r="K49" s="166" t="s">
        <v>473</v>
      </c>
      <c r="L49" s="222">
        <v>88</v>
      </c>
      <c r="M49" s="220"/>
      <c r="N49" s="81"/>
      <c r="O49" s="81"/>
    </row>
    <row r="50" spans="1:15" ht="24.95" customHeight="1" x14ac:dyDescent="0.25">
      <c r="A50" s="3">
        <v>48</v>
      </c>
      <c r="B50" s="203" t="s">
        <v>591</v>
      </c>
      <c r="C50" s="166" t="s">
        <v>468</v>
      </c>
      <c r="D50" s="222">
        <v>146</v>
      </c>
      <c r="E50" s="222"/>
      <c r="F50" s="222"/>
      <c r="G50" s="220"/>
      <c r="H50" s="221"/>
      <c r="I50" s="3">
        <v>48</v>
      </c>
      <c r="J50" s="203" t="s">
        <v>591</v>
      </c>
      <c r="K50" s="166" t="s">
        <v>597</v>
      </c>
      <c r="L50" s="222">
        <v>68</v>
      </c>
      <c r="M50" s="220"/>
      <c r="N50" s="81"/>
      <c r="O50" s="81"/>
    </row>
    <row r="51" spans="1:15" ht="24.95" customHeight="1" x14ac:dyDescent="0.25">
      <c r="A51" s="3">
        <v>49</v>
      </c>
      <c r="B51" s="203" t="s">
        <v>591</v>
      </c>
      <c r="C51" s="166" t="s">
        <v>468</v>
      </c>
      <c r="D51" s="222">
        <v>146</v>
      </c>
      <c r="E51" s="222"/>
      <c r="F51" s="222"/>
      <c r="G51" s="220"/>
      <c r="H51" s="221"/>
      <c r="I51" s="3">
        <v>49</v>
      </c>
      <c r="J51" s="203" t="s">
        <v>591</v>
      </c>
      <c r="K51" s="166" t="s">
        <v>597</v>
      </c>
      <c r="L51" s="222">
        <v>68</v>
      </c>
      <c r="M51" s="220"/>
      <c r="N51" s="81"/>
      <c r="O51" s="81"/>
    </row>
  </sheetData>
  <autoFilter ref="A2:G51">
    <filterColumn colId="4" showButton="0"/>
    <filterColumn colId="5" showButton="0"/>
  </autoFilter>
  <mergeCells count="2">
    <mergeCell ref="E2:G2"/>
    <mergeCell ref="M2:O2"/>
  </mergeCells>
  <pageMargins left="0.19685039370078741" right="0.19685039370078741" top="0.19685039370078741" bottom="0.19685039370078741" header="0.51181102362204722" footer="0.7480314960629921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topLeftCell="A19" zoomScale="90" zoomScaleNormal="90" workbookViewId="0">
      <selection activeCell="O34" sqref="O34"/>
    </sheetView>
  </sheetViews>
  <sheetFormatPr defaultRowHeight="15" x14ac:dyDescent="0.25"/>
  <cols>
    <col min="1" max="1" width="3.7109375" customWidth="1"/>
    <col min="2" max="2" width="15.85546875" customWidth="1"/>
    <col min="3" max="3" width="22.140625" customWidth="1"/>
    <col min="4" max="4" width="11.5703125" customWidth="1"/>
    <col min="5" max="5" width="14.5703125" customWidth="1"/>
    <col min="6" max="6" width="4.85546875" customWidth="1"/>
    <col min="7" max="7" width="3.7109375" customWidth="1"/>
    <col min="8" max="8" width="15.85546875" customWidth="1"/>
    <col min="9" max="9" width="22.140625" customWidth="1"/>
    <col min="10" max="10" width="11.5703125" customWidth="1"/>
    <col min="11" max="11" width="14.5703125" customWidth="1"/>
  </cols>
  <sheetData>
    <row r="2" spans="1:11" ht="33.75" customHeight="1" x14ac:dyDescent="0.25">
      <c r="A2" s="224"/>
      <c r="B2" s="225" t="s">
        <v>3</v>
      </c>
      <c r="C2" s="225" t="s">
        <v>594</v>
      </c>
      <c r="D2" s="227" t="s">
        <v>583</v>
      </c>
      <c r="E2" s="227" t="s">
        <v>592</v>
      </c>
      <c r="F2" s="223"/>
      <c r="G2" s="231"/>
      <c r="H2" s="232" t="s">
        <v>3</v>
      </c>
      <c r="I2" s="232" t="s">
        <v>594</v>
      </c>
      <c r="J2" s="233" t="s">
        <v>583</v>
      </c>
      <c r="K2" s="233" t="s">
        <v>592</v>
      </c>
    </row>
    <row r="3" spans="1:11" ht="24.95" customHeight="1" x14ac:dyDescent="0.25">
      <c r="A3" s="3">
        <v>1</v>
      </c>
      <c r="B3" s="203" t="s">
        <v>584</v>
      </c>
      <c r="C3" s="166" t="s">
        <v>553</v>
      </c>
      <c r="D3" s="222">
        <v>93</v>
      </c>
      <c r="E3" s="220"/>
      <c r="F3" s="221"/>
      <c r="G3" s="3">
        <v>1</v>
      </c>
      <c r="H3" s="203" t="s">
        <v>584</v>
      </c>
      <c r="I3" s="166" t="s">
        <v>546</v>
      </c>
      <c r="J3" s="222">
        <v>107</v>
      </c>
      <c r="K3" s="220"/>
    </row>
    <row r="4" spans="1:11" ht="24.95" customHeight="1" x14ac:dyDescent="0.25">
      <c r="A4" s="3">
        <v>2</v>
      </c>
      <c r="B4" s="203" t="s">
        <v>584</v>
      </c>
      <c r="C4" s="166" t="s">
        <v>554</v>
      </c>
      <c r="D4" s="222">
        <v>116</v>
      </c>
      <c r="E4" s="220"/>
      <c r="F4" s="221"/>
      <c r="G4" s="3">
        <v>2</v>
      </c>
      <c r="H4" s="203" t="s">
        <v>584</v>
      </c>
      <c r="I4" s="166" t="s">
        <v>547</v>
      </c>
      <c r="J4" s="222">
        <v>189</v>
      </c>
      <c r="K4" s="220"/>
    </row>
    <row r="5" spans="1:11" ht="24.95" customHeight="1" x14ac:dyDescent="0.25">
      <c r="A5" s="3">
        <v>3</v>
      </c>
      <c r="B5" s="203" t="s">
        <v>584</v>
      </c>
      <c r="C5" s="166" t="s">
        <v>555</v>
      </c>
      <c r="D5" s="222">
        <v>95</v>
      </c>
      <c r="E5" s="220"/>
      <c r="F5" s="221"/>
      <c r="G5" s="3">
        <v>3</v>
      </c>
      <c r="H5" s="203" t="s">
        <v>584</v>
      </c>
      <c r="I5" s="179"/>
      <c r="J5" s="222"/>
      <c r="K5" s="220"/>
    </row>
    <row r="6" spans="1:11" ht="24.95" customHeight="1" x14ac:dyDescent="0.25">
      <c r="A6" s="3">
        <v>4</v>
      </c>
      <c r="B6" s="203" t="s">
        <v>584</v>
      </c>
      <c r="C6" s="166" t="s">
        <v>556</v>
      </c>
      <c r="D6" s="222">
        <v>168</v>
      </c>
      <c r="E6" s="220"/>
      <c r="F6" s="221"/>
      <c r="G6" s="3">
        <v>4</v>
      </c>
      <c r="H6" s="203" t="s">
        <v>584</v>
      </c>
      <c r="I6" s="166" t="s">
        <v>549</v>
      </c>
      <c r="J6" s="222">
        <v>106</v>
      </c>
      <c r="K6" s="220"/>
    </row>
    <row r="7" spans="1:11" ht="24.95" customHeight="1" x14ac:dyDescent="0.25">
      <c r="A7" s="3">
        <v>5</v>
      </c>
      <c r="B7" s="203" t="s">
        <v>584</v>
      </c>
      <c r="C7" s="166" t="s">
        <v>557</v>
      </c>
      <c r="D7" s="222">
        <v>152</v>
      </c>
      <c r="E7" s="220"/>
      <c r="F7" s="221"/>
      <c r="G7" s="3">
        <v>5</v>
      </c>
      <c r="H7" s="203" t="s">
        <v>584</v>
      </c>
      <c r="I7" s="166" t="s">
        <v>550</v>
      </c>
      <c r="J7" s="222">
        <v>118</v>
      </c>
      <c r="K7" s="220"/>
    </row>
    <row r="8" spans="1:11" ht="24.95" customHeight="1" x14ac:dyDescent="0.25">
      <c r="A8" s="3">
        <v>6</v>
      </c>
      <c r="B8" s="203" t="s">
        <v>584</v>
      </c>
      <c r="C8" s="166" t="s">
        <v>124</v>
      </c>
      <c r="D8" s="222">
        <v>121</v>
      </c>
      <c r="E8" s="220"/>
      <c r="F8" s="221"/>
      <c r="G8" s="3">
        <v>6</v>
      </c>
      <c r="H8" s="203" t="s">
        <v>584</v>
      </c>
      <c r="I8" s="166" t="s">
        <v>551</v>
      </c>
      <c r="J8" s="222">
        <v>145</v>
      </c>
      <c r="K8" s="220"/>
    </row>
    <row r="9" spans="1:11" ht="24.95" customHeight="1" x14ac:dyDescent="0.25">
      <c r="A9" s="3">
        <v>7</v>
      </c>
      <c r="B9" s="219" t="s">
        <v>585</v>
      </c>
      <c r="C9" s="166" t="s">
        <v>533</v>
      </c>
      <c r="D9" s="222">
        <v>195</v>
      </c>
      <c r="E9" s="220"/>
      <c r="F9" s="221"/>
      <c r="G9" s="3">
        <v>7</v>
      </c>
      <c r="H9" s="219" t="s">
        <v>585</v>
      </c>
      <c r="I9" s="166" t="s">
        <v>539</v>
      </c>
      <c r="J9" s="222">
        <v>154</v>
      </c>
      <c r="K9" s="220"/>
    </row>
    <row r="10" spans="1:11" ht="24.95" customHeight="1" x14ac:dyDescent="0.25">
      <c r="A10" s="3">
        <v>8</v>
      </c>
      <c r="B10" s="219" t="s">
        <v>585</v>
      </c>
      <c r="C10" s="166" t="s">
        <v>534</v>
      </c>
      <c r="D10" s="222">
        <v>127</v>
      </c>
      <c r="E10" s="220"/>
      <c r="F10" s="221"/>
      <c r="G10" s="3">
        <v>8</v>
      </c>
      <c r="H10" s="219" t="s">
        <v>585</v>
      </c>
      <c r="I10" s="166" t="s">
        <v>540</v>
      </c>
      <c r="J10" s="222">
        <v>184</v>
      </c>
      <c r="K10" s="220"/>
    </row>
    <row r="11" spans="1:11" ht="24.95" customHeight="1" x14ac:dyDescent="0.25">
      <c r="A11" s="3">
        <v>9</v>
      </c>
      <c r="B11" s="219" t="s">
        <v>585</v>
      </c>
      <c r="C11" s="166" t="s">
        <v>535</v>
      </c>
      <c r="D11" s="222">
        <v>62</v>
      </c>
      <c r="E11" s="220"/>
      <c r="F11" s="221"/>
      <c r="G11" s="3">
        <v>9</v>
      </c>
      <c r="H11" s="219" t="s">
        <v>585</v>
      </c>
      <c r="I11" s="166" t="s">
        <v>541</v>
      </c>
      <c r="J11" s="222">
        <v>166</v>
      </c>
      <c r="K11" s="220"/>
    </row>
    <row r="12" spans="1:11" ht="24.95" customHeight="1" x14ac:dyDescent="0.25">
      <c r="A12" s="3">
        <v>10</v>
      </c>
      <c r="B12" s="219" t="s">
        <v>585</v>
      </c>
      <c r="C12" s="166" t="s">
        <v>536</v>
      </c>
      <c r="D12" s="222">
        <v>177</v>
      </c>
      <c r="E12" s="220"/>
      <c r="F12" s="221"/>
      <c r="G12" s="3">
        <v>10</v>
      </c>
      <c r="H12" s="219" t="s">
        <v>585</v>
      </c>
      <c r="I12" s="166" t="s">
        <v>542</v>
      </c>
      <c r="J12" s="222">
        <v>199</v>
      </c>
      <c r="K12" s="220"/>
    </row>
    <row r="13" spans="1:11" ht="24.95" customHeight="1" x14ac:dyDescent="0.25">
      <c r="A13" s="3">
        <v>11</v>
      </c>
      <c r="B13" s="219" t="s">
        <v>585</v>
      </c>
      <c r="C13" s="166" t="s">
        <v>537</v>
      </c>
      <c r="D13" s="222">
        <v>197</v>
      </c>
      <c r="E13" s="220"/>
      <c r="F13" s="221"/>
      <c r="G13" s="3">
        <v>11</v>
      </c>
      <c r="H13" s="219" t="s">
        <v>585</v>
      </c>
      <c r="I13" s="166" t="s">
        <v>543</v>
      </c>
      <c r="J13" s="222">
        <v>148</v>
      </c>
      <c r="K13" s="220"/>
    </row>
    <row r="14" spans="1:11" ht="24.95" customHeight="1" x14ac:dyDescent="0.25">
      <c r="A14" s="3">
        <v>12</v>
      </c>
      <c r="B14" s="219" t="s">
        <v>585</v>
      </c>
      <c r="C14" s="166" t="s">
        <v>538</v>
      </c>
      <c r="D14" s="222">
        <v>165</v>
      </c>
      <c r="E14" s="220"/>
      <c r="F14" s="221"/>
      <c r="G14" s="3">
        <v>12</v>
      </c>
      <c r="H14" s="219" t="s">
        <v>585</v>
      </c>
      <c r="I14" s="166" t="s">
        <v>544</v>
      </c>
      <c r="J14" s="222">
        <v>185</v>
      </c>
      <c r="K14" s="220"/>
    </row>
    <row r="15" spans="1:11" ht="24.95" customHeight="1" x14ac:dyDescent="0.25">
      <c r="A15" s="3">
        <v>13</v>
      </c>
      <c r="B15" s="203" t="s">
        <v>586</v>
      </c>
      <c r="C15" s="166" t="s">
        <v>521</v>
      </c>
      <c r="D15" s="222">
        <v>196</v>
      </c>
      <c r="E15" s="220"/>
      <c r="F15" s="221"/>
      <c r="G15" s="3">
        <v>13</v>
      </c>
      <c r="H15" s="203" t="s">
        <v>586</v>
      </c>
      <c r="I15" s="166" t="s">
        <v>527</v>
      </c>
      <c r="J15" s="222">
        <v>111</v>
      </c>
      <c r="K15" s="220"/>
    </row>
    <row r="16" spans="1:11" ht="24.95" customHeight="1" x14ac:dyDescent="0.25">
      <c r="A16" s="3">
        <v>14</v>
      </c>
      <c r="B16" s="203" t="s">
        <v>586</v>
      </c>
      <c r="C16" s="166" t="s">
        <v>522</v>
      </c>
      <c r="D16" s="222">
        <v>59</v>
      </c>
      <c r="E16" s="220"/>
      <c r="F16" s="221"/>
      <c r="G16" s="3">
        <v>14</v>
      </c>
      <c r="H16" s="203" t="s">
        <v>586</v>
      </c>
      <c r="I16" s="166" t="s">
        <v>528</v>
      </c>
      <c r="J16" s="222">
        <v>47</v>
      </c>
      <c r="K16" s="220"/>
    </row>
    <row r="17" spans="1:11" ht="24.95" customHeight="1" x14ac:dyDescent="0.25">
      <c r="A17" s="3">
        <v>15</v>
      </c>
      <c r="B17" s="203" t="s">
        <v>586</v>
      </c>
      <c r="C17" s="166" t="s">
        <v>523</v>
      </c>
      <c r="D17" s="222">
        <v>60</v>
      </c>
      <c r="E17" s="220"/>
      <c r="F17" s="221"/>
      <c r="G17" s="3">
        <v>15</v>
      </c>
      <c r="H17" s="203" t="s">
        <v>586</v>
      </c>
      <c r="I17" s="166" t="s">
        <v>529</v>
      </c>
      <c r="J17" s="222">
        <v>8</v>
      </c>
      <c r="K17" s="220"/>
    </row>
    <row r="18" spans="1:11" ht="24.95" customHeight="1" x14ac:dyDescent="0.25">
      <c r="A18" s="3">
        <v>16</v>
      </c>
      <c r="B18" s="203" t="s">
        <v>586</v>
      </c>
      <c r="C18" s="166" t="s">
        <v>524</v>
      </c>
      <c r="D18" s="222">
        <v>188</v>
      </c>
      <c r="E18" s="220"/>
      <c r="F18" s="221"/>
      <c r="G18" s="3">
        <v>16</v>
      </c>
      <c r="H18" s="203" t="s">
        <v>586</v>
      </c>
      <c r="I18" s="166" t="s">
        <v>530</v>
      </c>
      <c r="J18" s="222">
        <v>1</v>
      </c>
      <c r="K18" s="220"/>
    </row>
    <row r="19" spans="1:11" ht="24.95" customHeight="1" x14ac:dyDescent="0.25">
      <c r="A19" s="3">
        <v>17</v>
      </c>
      <c r="B19" s="203" t="s">
        <v>586</v>
      </c>
      <c r="C19" s="166" t="s">
        <v>525</v>
      </c>
      <c r="D19" s="222">
        <v>142</v>
      </c>
      <c r="E19" s="220"/>
      <c r="F19" s="221"/>
      <c r="G19" s="3">
        <v>17</v>
      </c>
      <c r="H19" s="203" t="s">
        <v>586</v>
      </c>
      <c r="I19" s="166" t="s">
        <v>531</v>
      </c>
      <c r="J19" s="222">
        <v>3</v>
      </c>
      <c r="K19" s="220"/>
    </row>
    <row r="20" spans="1:11" ht="24.95" customHeight="1" x14ac:dyDescent="0.25">
      <c r="A20" s="3">
        <v>18</v>
      </c>
      <c r="B20" s="203" t="s">
        <v>586</v>
      </c>
      <c r="C20" s="166" t="s">
        <v>526</v>
      </c>
      <c r="D20" s="222">
        <v>104</v>
      </c>
      <c r="E20" s="220"/>
      <c r="F20" s="221"/>
      <c r="G20" s="3">
        <v>18</v>
      </c>
      <c r="H20" s="203" t="s">
        <v>586</v>
      </c>
      <c r="I20" s="166" t="s">
        <v>532</v>
      </c>
      <c r="J20" s="222">
        <v>9</v>
      </c>
      <c r="K20" s="220"/>
    </row>
    <row r="21" spans="1:11" ht="24.95" customHeight="1" x14ac:dyDescent="0.25">
      <c r="A21" s="3">
        <v>19</v>
      </c>
      <c r="B21" s="203" t="s">
        <v>587</v>
      </c>
      <c r="C21" s="166" t="s">
        <v>509</v>
      </c>
      <c r="D21" s="222">
        <v>123</v>
      </c>
      <c r="E21" s="220"/>
      <c r="F21" s="221"/>
      <c r="G21" s="3">
        <v>19</v>
      </c>
      <c r="H21" s="203" t="s">
        <v>587</v>
      </c>
      <c r="I21" s="166" t="s">
        <v>515</v>
      </c>
      <c r="J21" s="3">
        <v>11</v>
      </c>
      <c r="K21" s="220"/>
    </row>
    <row r="22" spans="1:11" ht="24.95" customHeight="1" x14ac:dyDescent="0.25">
      <c r="A22" s="3">
        <v>20</v>
      </c>
      <c r="B22" s="203" t="s">
        <v>587</v>
      </c>
      <c r="C22" s="166" t="s">
        <v>510</v>
      </c>
      <c r="D22" s="222">
        <v>6</v>
      </c>
      <c r="E22" s="220"/>
      <c r="F22" s="221"/>
      <c r="G22" s="3">
        <v>20</v>
      </c>
      <c r="H22" s="203" t="s">
        <v>587</v>
      </c>
      <c r="I22" s="166" t="s">
        <v>516</v>
      </c>
      <c r="J22" s="3">
        <v>14</v>
      </c>
      <c r="K22" s="220"/>
    </row>
    <row r="23" spans="1:11" ht="24.95" customHeight="1" x14ac:dyDescent="0.25">
      <c r="A23" s="3">
        <v>21</v>
      </c>
      <c r="B23" s="203" t="s">
        <v>587</v>
      </c>
      <c r="C23" s="166" t="s">
        <v>511</v>
      </c>
      <c r="D23" s="222">
        <v>12</v>
      </c>
      <c r="E23" s="220"/>
      <c r="F23" s="221"/>
      <c r="G23" s="3">
        <v>21</v>
      </c>
      <c r="H23" s="203" t="s">
        <v>587</v>
      </c>
      <c r="I23" s="166" t="s">
        <v>517</v>
      </c>
      <c r="J23" s="3">
        <v>35</v>
      </c>
      <c r="K23" s="220"/>
    </row>
    <row r="24" spans="1:11" ht="24.95" customHeight="1" x14ac:dyDescent="0.25">
      <c r="A24" s="3">
        <v>22</v>
      </c>
      <c r="B24" s="203" t="s">
        <v>587</v>
      </c>
      <c r="C24" s="166" t="s">
        <v>512</v>
      </c>
      <c r="D24" s="222">
        <v>10</v>
      </c>
      <c r="E24" s="220"/>
      <c r="F24" s="221"/>
      <c r="G24" s="3">
        <v>22</v>
      </c>
      <c r="H24" s="203" t="s">
        <v>587</v>
      </c>
      <c r="I24" s="166" t="s">
        <v>598</v>
      </c>
      <c r="J24" s="3">
        <v>54</v>
      </c>
      <c r="K24" s="220"/>
    </row>
    <row r="25" spans="1:11" ht="24.95" customHeight="1" x14ac:dyDescent="0.25">
      <c r="A25" s="3">
        <v>23</v>
      </c>
      <c r="B25" s="203" t="s">
        <v>587</v>
      </c>
      <c r="C25" s="166" t="s">
        <v>513</v>
      </c>
      <c r="D25" s="222">
        <v>38</v>
      </c>
      <c r="E25" s="220"/>
      <c r="F25" s="221"/>
      <c r="G25" s="3">
        <v>23</v>
      </c>
      <c r="H25" s="203" t="s">
        <v>587</v>
      </c>
      <c r="I25" s="166" t="s">
        <v>512</v>
      </c>
      <c r="J25" s="3">
        <v>191</v>
      </c>
      <c r="K25" s="220"/>
    </row>
    <row r="26" spans="1:11" ht="24.95" customHeight="1" x14ac:dyDescent="0.25">
      <c r="A26" s="3">
        <v>24</v>
      </c>
      <c r="B26" s="203" t="s">
        <v>587</v>
      </c>
      <c r="C26" s="166" t="s">
        <v>514</v>
      </c>
      <c r="D26" s="222">
        <v>179</v>
      </c>
      <c r="E26" s="220"/>
      <c r="F26" s="221"/>
      <c r="G26" s="3">
        <v>24</v>
      </c>
      <c r="H26" s="203" t="s">
        <v>587</v>
      </c>
      <c r="I26" s="166"/>
      <c r="J26" s="222"/>
      <c r="K26" s="220"/>
    </row>
    <row r="27" spans="1:11" ht="24.95" customHeight="1" x14ac:dyDescent="0.25">
      <c r="A27" s="3">
        <v>25</v>
      </c>
      <c r="B27" s="218" t="s">
        <v>588</v>
      </c>
      <c r="C27" s="166" t="s">
        <v>497</v>
      </c>
      <c r="D27" s="222">
        <v>24</v>
      </c>
      <c r="E27" s="220"/>
      <c r="F27" s="221"/>
      <c r="G27" s="3">
        <v>25</v>
      </c>
      <c r="H27" s="218" t="s">
        <v>588</v>
      </c>
      <c r="I27" s="166" t="s">
        <v>503</v>
      </c>
      <c r="J27" s="222">
        <v>113</v>
      </c>
      <c r="K27" s="220"/>
    </row>
    <row r="28" spans="1:11" ht="24.95" customHeight="1" x14ac:dyDescent="0.25">
      <c r="A28" s="3">
        <v>26</v>
      </c>
      <c r="B28" s="218" t="s">
        <v>588</v>
      </c>
      <c r="C28" s="166" t="s">
        <v>498</v>
      </c>
      <c r="D28" s="222">
        <v>18</v>
      </c>
      <c r="E28" s="220"/>
      <c r="F28" s="221"/>
      <c r="G28" s="3">
        <v>26</v>
      </c>
      <c r="H28" s="218" t="s">
        <v>588</v>
      </c>
      <c r="I28" s="166" t="s">
        <v>504</v>
      </c>
      <c r="J28" s="222">
        <v>112</v>
      </c>
      <c r="K28" s="220"/>
    </row>
    <row r="29" spans="1:11" ht="24.95" customHeight="1" x14ac:dyDescent="0.25">
      <c r="A29" s="3">
        <v>27</v>
      </c>
      <c r="B29" s="218" t="s">
        <v>588</v>
      </c>
      <c r="C29" s="166" t="s">
        <v>499</v>
      </c>
      <c r="D29" s="222">
        <v>17</v>
      </c>
      <c r="E29" s="220"/>
      <c r="F29" s="221"/>
      <c r="G29" s="3">
        <v>27</v>
      </c>
      <c r="H29" s="218" t="s">
        <v>588</v>
      </c>
      <c r="I29" s="166" t="s">
        <v>505</v>
      </c>
      <c r="J29" s="222">
        <v>110</v>
      </c>
      <c r="K29" s="220"/>
    </row>
    <row r="30" spans="1:11" ht="24.95" customHeight="1" x14ac:dyDescent="0.25">
      <c r="A30" s="3">
        <v>28</v>
      </c>
      <c r="B30" s="218" t="s">
        <v>588</v>
      </c>
      <c r="C30" s="166" t="s">
        <v>500</v>
      </c>
      <c r="D30" s="222">
        <v>32</v>
      </c>
      <c r="E30" s="220"/>
      <c r="F30" s="221"/>
      <c r="G30" s="3">
        <v>28</v>
      </c>
      <c r="H30" s="218" t="s">
        <v>588</v>
      </c>
      <c r="I30" s="166" t="s">
        <v>506</v>
      </c>
      <c r="J30" s="222">
        <v>176</v>
      </c>
      <c r="K30" s="220"/>
    </row>
    <row r="31" spans="1:11" ht="24.95" customHeight="1" x14ac:dyDescent="0.25">
      <c r="A31" s="3">
        <v>29</v>
      </c>
      <c r="B31" s="218" t="s">
        <v>588</v>
      </c>
      <c r="C31" s="166" t="s">
        <v>501</v>
      </c>
      <c r="D31" s="222">
        <v>46</v>
      </c>
      <c r="E31" s="220"/>
      <c r="F31" s="221"/>
      <c r="G31" s="3">
        <v>29</v>
      </c>
      <c r="H31" s="218" t="s">
        <v>588</v>
      </c>
      <c r="I31" s="166" t="s">
        <v>84</v>
      </c>
      <c r="J31" s="222">
        <v>27</v>
      </c>
      <c r="K31" s="220"/>
    </row>
    <row r="32" spans="1:11" ht="24.95" customHeight="1" x14ac:dyDescent="0.25">
      <c r="A32" s="3">
        <v>30</v>
      </c>
      <c r="B32" s="218" t="s">
        <v>588</v>
      </c>
      <c r="C32" s="166" t="s">
        <v>502</v>
      </c>
      <c r="D32" s="222">
        <v>120</v>
      </c>
      <c r="E32" s="220"/>
      <c r="F32" s="221"/>
      <c r="G32" s="3">
        <v>30</v>
      </c>
      <c r="H32" s="218" t="s">
        <v>588</v>
      </c>
      <c r="I32" s="166" t="s">
        <v>507</v>
      </c>
      <c r="J32" s="222">
        <v>181</v>
      </c>
      <c r="K32" s="220"/>
    </row>
    <row r="33" spans="1:11" ht="24.95" customHeight="1" x14ac:dyDescent="0.25">
      <c r="A33" s="3">
        <v>31</v>
      </c>
      <c r="B33" s="218" t="s">
        <v>589</v>
      </c>
      <c r="C33" s="166" t="s">
        <v>484</v>
      </c>
      <c r="D33" s="222">
        <v>84</v>
      </c>
      <c r="E33" s="220"/>
      <c r="F33" s="221"/>
      <c r="G33" s="3">
        <v>31</v>
      </c>
      <c r="H33" s="218" t="s">
        <v>589</v>
      </c>
      <c r="I33" s="166" t="s">
        <v>490</v>
      </c>
      <c r="J33" s="222">
        <v>64</v>
      </c>
      <c r="K33" s="220"/>
    </row>
    <row r="34" spans="1:11" ht="24.95" customHeight="1" x14ac:dyDescent="0.25">
      <c r="A34" s="3">
        <v>32</v>
      </c>
      <c r="B34" s="218" t="s">
        <v>589</v>
      </c>
      <c r="C34" s="166" t="s">
        <v>485</v>
      </c>
      <c r="D34" s="222">
        <v>69</v>
      </c>
      <c r="E34" s="220"/>
      <c r="F34" s="221"/>
      <c r="G34" s="3">
        <v>32</v>
      </c>
      <c r="H34" s="218" t="s">
        <v>589</v>
      </c>
      <c r="I34" s="166" t="s">
        <v>491</v>
      </c>
      <c r="J34" s="222">
        <v>99</v>
      </c>
      <c r="K34" s="220"/>
    </row>
    <row r="35" spans="1:11" ht="24.95" customHeight="1" x14ac:dyDescent="0.25">
      <c r="A35" s="3">
        <v>33</v>
      </c>
      <c r="B35" s="218" t="s">
        <v>589</v>
      </c>
      <c r="C35" s="166" t="s">
        <v>486</v>
      </c>
      <c r="D35" s="222">
        <v>28</v>
      </c>
      <c r="E35" s="220"/>
      <c r="F35" s="221"/>
      <c r="G35" s="3">
        <v>33</v>
      </c>
      <c r="H35" s="218" t="s">
        <v>589</v>
      </c>
      <c r="I35" s="166" t="s">
        <v>492</v>
      </c>
      <c r="J35" s="222">
        <v>21</v>
      </c>
      <c r="K35" s="220"/>
    </row>
    <row r="36" spans="1:11" ht="24.95" customHeight="1" x14ac:dyDescent="0.25">
      <c r="A36" s="3">
        <v>34</v>
      </c>
      <c r="B36" s="218" t="s">
        <v>589</v>
      </c>
      <c r="C36" s="166" t="s">
        <v>487</v>
      </c>
      <c r="D36" s="222">
        <v>76</v>
      </c>
      <c r="E36" s="220"/>
      <c r="F36" s="221"/>
      <c r="G36" s="3">
        <v>34</v>
      </c>
      <c r="H36" s="218" t="s">
        <v>589</v>
      </c>
      <c r="I36" s="166" t="s">
        <v>493</v>
      </c>
      <c r="J36" s="222">
        <v>23</v>
      </c>
      <c r="K36" s="220"/>
    </row>
    <row r="37" spans="1:11" ht="24.95" customHeight="1" x14ac:dyDescent="0.25">
      <c r="A37" s="3">
        <v>35</v>
      </c>
      <c r="B37" s="218" t="s">
        <v>589</v>
      </c>
      <c r="C37" s="166" t="s">
        <v>488</v>
      </c>
      <c r="D37" s="222">
        <v>65</v>
      </c>
      <c r="E37" s="220"/>
      <c r="F37" s="221"/>
      <c r="G37" s="3">
        <v>35</v>
      </c>
      <c r="H37" s="218" t="s">
        <v>589</v>
      </c>
      <c r="I37" s="166" t="s">
        <v>494</v>
      </c>
      <c r="J37" s="222">
        <v>19</v>
      </c>
      <c r="K37" s="220"/>
    </row>
    <row r="38" spans="1:11" ht="24.95" customHeight="1" x14ac:dyDescent="0.25">
      <c r="A38" s="3">
        <v>36</v>
      </c>
      <c r="B38" s="218" t="s">
        <v>589</v>
      </c>
      <c r="C38" s="166" t="s">
        <v>489</v>
      </c>
      <c r="D38" s="222">
        <v>67</v>
      </c>
      <c r="E38" s="220"/>
      <c r="F38" s="221"/>
      <c r="G38" s="3">
        <v>36</v>
      </c>
      <c r="H38" s="218" t="s">
        <v>589</v>
      </c>
      <c r="I38" s="166" t="s">
        <v>495</v>
      </c>
      <c r="J38" s="222">
        <v>139</v>
      </c>
      <c r="K38" s="220"/>
    </row>
    <row r="39" spans="1:11" ht="24.95" customHeight="1" x14ac:dyDescent="0.25">
      <c r="A39" s="3">
        <v>37</v>
      </c>
      <c r="B39" s="218" t="s">
        <v>590</v>
      </c>
      <c r="C39" s="166" t="s">
        <v>106</v>
      </c>
      <c r="D39" s="222">
        <v>53</v>
      </c>
      <c r="E39" s="220"/>
      <c r="F39" s="221"/>
      <c r="G39" s="3">
        <v>37</v>
      </c>
      <c r="H39" s="218" t="s">
        <v>590</v>
      </c>
      <c r="I39" s="166" t="s">
        <v>475</v>
      </c>
      <c r="J39" s="222">
        <v>56</v>
      </c>
      <c r="K39" s="220"/>
    </row>
    <row r="40" spans="1:11" ht="24.95" customHeight="1" x14ac:dyDescent="0.25">
      <c r="A40" s="3">
        <v>38</v>
      </c>
      <c r="B40" s="218" t="s">
        <v>590</v>
      </c>
      <c r="C40" s="166" t="s">
        <v>476</v>
      </c>
      <c r="D40" s="222">
        <v>80</v>
      </c>
      <c r="E40" s="220"/>
      <c r="F40" s="221"/>
      <c r="G40" s="3">
        <v>38</v>
      </c>
      <c r="H40" s="218" t="s">
        <v>590</v>
      </c>
      <c r="I40" s="166" t="s">
        <v>114</v>
      </c>
      <c r="J40" s="222">
        <v>57</v>
      </c>
      <c r="K40" s="220"/>
    </row>
    <row r="41" spans="1:11" ht="24.95" customHeight="1" x14ac:dyDescent="0.25">
      <c r="A41" s="3">
        <v>39</v>
      </c>
      <c r="B41" s="218" t="s">
        <v>590</v>
      </c>
      <c r="C41" s="166" t="s">
        <v>477</v>
      </c>
      <c r="D41" s="222">
        <v>117</v>
      </c>
      <c r="E41" s="220"/>
      <c r="F41" s="221"/>
      <c r="G41" s="3">
        <v>39</v>
      </c>
      <c r="H41" s="218" t="s">
        <v>590</v>
      </c>
      <c r="I41" s="166" t="s">
        <v>562</v>
      </c>
      <c r="J41" s="222">
        <v>162</v>
      </c>
      <c r="K41" s="220"/>
    </row>
    <row r="42" spans="1:11" ht="24.95" customHeight="1" x14ac:dyDescent="0.25">
      <c r="A42" s="3">
        <v>40</v>
      </c>
      <c r="B42" s="218" t="s">
        <v>590</v>
      </c>
      <c r="C42" s="166" t="s">
        <v>478</v>
      </c>
      <c r="D42" s="222">
        <v>100</v>
      </c>
      <c r="E42" s="220"/>
      <c r="F42" s="221"/>
      <c r="G42" s="3">
        <v>40</v>
      </c>
      <c r="H42" s="218" t="s">
        <v>590</v>
      </c>
      <c r="I42" s="166" t="s">
        <v>153</v>
      </c>
      <c r="J42" s="222">
        <v>164</v>
      </c>
      <c r="K42" s="220"/>
    </row>
    <row r="43" spans="1:11" ht="24.95" customHeight="1" x14ac:dyDescent="0.25">
      <c r="A43" s="3">
        <v>41</v>
      </c>
      <c r="B43" s="218" t="s">
        <v>590</v>
      </c>
      <c r="C43" s="166" t="s">
        <v>479</v>
      </c>
      <c r="D43" s="222">
        <v>109</v>
      </c>
      <c r="E43" s="220"/>
      <c r="F43" s="221"/>
      <c r="G43" s="3">
        <v>41</v>
      </c>
      <c r="H43" s="218" t="s">
        <v>590</v>
      </c>
      <c r="I43" s="166" t="s">
        <v>480</v>
      </c>
      <c r="J43" s="222">
        <v>187</v>
      </c>
      <c r="K43" s="220"/>
    </row>
    <row r="44" spans="1:11" ht="24.95" customHeight="1" x14ac:dyDescent="0.25">
      <c r="A44" s="3">
        <v>42</v>
      </c>
      <c r="B44" s="218" t="s">
        <v>590</v>
      </c>
      <c r="C44" s="166" t="s">
        <v>481</v>
      </c>
      <c r="D44" s="222">
        <v>178</v>
      </c>
      <c r="E44" s="220"/>
      <c r="F44" s="221"/>
      <c r="G44" s="3">
        <v>42</v>
      </c>
      <c r="H44" s="218" t="s">
        <v>590</v>
      </c>
      <c r="I44" s="166" t="s">
        <v>115</v>
      </c>
      <c r="J44" s="222">
        <v>115</v>
      </c>
      <c r="K44" s="220"/>
    </row>
    <row r="45" spans="1:11" ht="24.95" customHeight="1" x14ac:dyDescent="0.25">
      <c r="A45" s="3">
        <v>43</v>
      </c>
      <c r="B45" s="203" t="s">
        <v>591</v>
      </c>
      <c r="C45" s="166" t="s">
        <v>464</v>
      </c>
      <c r="D45" s="222">
        <v>144</v>
      </c>
      <c r="E45" s="220"/>
      <c r="F45" s="221"/>
      <c r="G45" s="3">
        <v>43</v>
      </c>
      <c r="H45" s="203" t="s">
        <v>591</v>
      </c>
      <c r="I45" s="166" t="s">
        <v>469</v>
      </c>
      <c r="J45" s="222">
        <v>102</v>
      </c>
      <c r="K45" s="220"/>
    </row>
    <row r="46" spans="1:11" ht="24.95" customHeight="1" x14ac:dyDescent="0.25">
      <c r="A46" s="3">
        <v>44</v>
      </c>
      <c r="B46" s="203" t="s">
        <v>591</v>
      </c>
      <c r="C46" s="166" t="s">
        <v>465</v>
      </c>
      <c r="D46" s="222">
        <v>190</v>
      </c>
      <c r="E46" s="220"/>
      <c r="F46" s="221"/>
      <c r="G46" s="3">
        <v>44</v>
      </c>
      <c r="H46" s="203" t="s">
        <v>591</v>
      </c>
      <c r="I46" s="166" t="s">
        <v>470</v>
      </c>
      <c r="J46" s="222">
        <v>147</v>
      </c>
      <c r="K46" s="220"/>
    </row>
    <row r="47" spans="1:11" ht="24.95" customHeight="1" x14ac:dyDescent="0.25">
      <c r="A47" s="3">
        <v>45</v>
      </c>
      <c r="B47" s="203" t="s">
        <v>591</v>
      </c>
      <c r="C47" s="166" t="s">
        <v>466</v>
      </c>
      <c r="D47" s="222">
        <v>175</v>
      </c>
      <c r="E47" s="220"/>
      <c r="F47" s="221"/>
      <c r="G47" s="3">
        <v>45</v>
      </c>
      <c r="H47" s="203" t="s">
        <v>591</v>
      </c>
      <c r="I47" s="166" t="s">
        <v>471</v>
      </c>
      <c r="J47" s="222">
        <v>171</v>
      </c>
      <c r="K47" s="220"/>
    </row>
    <row r="48" spans="1:11" ht="24.95" customHeight="1" x14ac:dyDescent="0.25">
      <c r="A48" s="3">
        <v>46</v>
      </c>
      <c r="B48" s="203" t="s">
        <v>591</v>
      </c>
      <c r="C48" s="166" t="s">
        <v>559</v>
      </c>
      <c r="D48" s="222">
        <v>161</v>
      </c>
      <c r="E48" s="220"/>
      <c r="F48" s="221"/>
      <c r="G48" s="3">
        <v>46</v>
      </c>
      <c r="H48" s="203" t="s">
        <v>591</v>
      </c>
      <c r="I48" s="166" t="s">
        <v>472</v>
      </c>
      <c r="J48" s="222">
        <v>182</v>
      </c>
      <c r="K48" s="220"/>
    </row>
    <row r="49" spans="1:11" ht="24.95" customHeight="1" x14ac:dyDescent="0.25">
      <c r="A49" s="3">
        <v>47</v>
      </c>
      <c r="B49" s="203" t="s">
        <v>591</v>
      </c>
      <c r="C49" s="166" t="s">
        <v>467</v>
      </c>
      <c r="D49" s="222">
        <v>73</v>
      </c>
      <c r="E49" s="220"/>
      <c r="F49" s="221"/>
      <c r="G49" s="3">
        <v>47</v>
      </c>
      <c r="H49" s="203" t="s">
        <v>591</v>
      </c>
      <c r="I49" s="166" t="s">
        <v>473</v>
      </c>
      <c r="J49" s="222">
        <v>88</v>
      </c>
      <c r="K49" s="220"/>
    </row>
    <row r="50" spans="1:11" ht="24.95" customHeight="1" x14ac:dyDescent="0.25">
      <c r="A50" s="3">
        <v>48</v>
      </c>
      <c r="B50" s="203" t="s">
        <v>591</v>
      </c>
      <c r="C50" s="166" t="s">
        <v>468</v>
      </c>
      <c r="D50" s="222">
        <v>146</v>
      </c>
      <c r="E50" s="220"/>
      <c r="F50" s="221"/>
      <c r="G50" s="3">
        <v>48</v>
      </c>
      <c r="H50" s="203" t="s">
        <v>591</v>
      </c>
      <c r="I50" s="166" t="s">
        <v>597</v>
      </c>
      <c r="J50" s="222">
        <v>68</v>
      </c>
      <c r="K50" s="220"/>
    </row>
  </sheetData>
  <autoFilter ref="A2:E50">
    <filterColumn colId="4" showButton="0"/>
  </autoFilter>
  <pageMargins left="0.19685039370078741" right="0.19685039370078741" top="0.19685039370078741" bottom="0.19685039370078741" header="0.51181102362204722" footer="0.7480314960629921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V92"/>
  <sheetViews>
    <sheetView topLeftCell="A43" zoomScale="80" zoomScaleNormal="80" workbookViewId="0">
      <selection activeCell="R64" sqref="R64"/>
    </sheetView>
  </sheetViews>
  <sheetFormatPr defaultRowHeight="15" x14ac:dyDescent="0.25"/>
  <cols>
    <col min="1" max="1" width="3.85546875" style="4" customWidth="1"/>
    <col min="2" max="2" width="25.7109375" style="4" customWidth="1"/>
    <col min="3" max="3" width="7.7109375" style="4" customWidth="1"/>
    <col min="4" max="4" width="5.7109375" style="4" customWidth="1"/>
    <col min="5" max="5" width="11.7109375" style="4" customWidth="1"/>
    <col min="6" max="6" width="15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customWidth="1"/>
    <col min="12" max="13" width="7.7109375" style="2" customWidth="1"/>
    <col min="14" max="14" width="6.7109375" style="2" customWidth="1"/>
    <col min="15" max="15" width="8.7109375" style="6" customWidth="1"/>
    <col min="16" max="17" width="7.7109375" style="2" customWidth="1"/>
    <col min="18" max="18" width="6.7109375" style="2" customWidth="1"/>
    <col min="19" max="19" width="10.28515625" hidden="1" customWidth="1"/>
    <col min="20" max="20" width="10.7109375" hidden="1" customWidth="1"/>
    <col min="21" max="21" width="10.28515625" customWidth="1"/>
    <col min="22" max="22" width="10.42578125" customWidth="1"/>
  </cols>
  <sheetData>
    <row r="1" spans="1:22" ht="21" customHeight="1" x14ac:dyDescent="0.35">
      <c r="A1" s="265" t="s">
        <v>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21" customHeight="1" x14ac:dyDescent="0.35">
      <c r="A2" s="265" t="s">
        <v>145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21" customHeight="1" x14ac:dyDescent="0.35">
      <c r="A3" s="265" t="s">
        <v>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21" customHeight="1" x14ac:dyDescent="0.35">
      <c r="A4" s="265" t="s">
        <v>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ht="24" customHeight="1" x14ac:dyDescent="0.3">
      <c r="A5"/>
      <c r="B5" s="65" t="s">
        <v>463</v>
      </c>
      <c r="C5" s="59"/>
      <c r="D5" s="59"/>
      <c r="E5" s="59"/>
      <c r="F5" s="59"/>
      <c r="G5" s="59"/>
      <c r="I5" s="62"/>
      <c r="J5" s="62"/>
      <c r="K5" s="62"/>
      <c r="L5" s="61"/>
      <c r="M5" s="61"/>
      <c r="N5" s="66" t="s">
        <v>34</v>
      </c>
      <c r="R5" s="61"/>
      <c r="S5" s="63"/>
      <c r="T5" s="63"/>
      <c r="U5" s="63"/>
    </row>
    <row r="6" spans="1:22" ht="15.75" thickBot="1" x14ac:dyDescent="0.3">
      <c r="K6" s="7"/>
      <c r="S6" s="1"/>
    </row>
    <row r="7" spans="1:22" ht="29.25" customHeight="1" x14ac:dyDescent="0.25">
      <c r="A7" s="268" t="s">
        <v>4</v>
      </c>
      <c r="B7" s="270" t="s">
        <v>0</v>
      </c>
      <c r="C7" s="272" t="s">
        <v>30</v>
      </c>
      <c r="D7" s="266" t="s">
        <v>41</v>
      </c>
      <c r="E7" s="272" t="s">
        <v>89</v>
      </c>
      <c r="F7" s="272" t="s">
        <v>24</v>
      </c>
      <c r="G7" s="274" t="s">
        <v>20</v>
      </c>
      <c r="H7" s="275"/>
      <c r="I7" s="275"/>
      <c r="J7" s="276"/>
      <c r="K7" s="277" t="s">
        <v>156</v>
      </c>
      <c r="L7" s="278"/>
      <c r="M7" s="278"/>
      <c r="N7" s="279"/>
      <c r="O7" s="260" t="s">
        <v>27</v>
      </c>
      <c r="P7" s="261"/>
      <c r="Q7" s="261"/>
      <c r="R7" s="262"/>
      <c r="S7" s="263" t="s">
        <v>10</v>
      </c>
      <c r="T7" s="263" t="s">
        <v>25</v>
      </c>
      <c r="U7" s="263" t="s">
        <v>7</v>
      </c>
      <c r="V7" s="263" t="s">
        <v>26</v>
      </c>
    </row>
    <row r="8" spans="1:22" ht="45" customHeight="1" thickBot="1" x14ac:dyDescent="0.3">
      <c r="A8" s="269"/>
      <c r="B8" s="271"/>
      <c r="C8" s="280"/>
      <c r="D8" s="267"/>
      <c r="E8" s="280"/>
      <c r="F8" s="273"/>
      <c r="G8" s="33" t="s">
        <v>2</v>
      </c>
      <c r="H8" s="30" t="s">
        <v>1</v>
      </c>
      <c r="I8" s="34" t="s">
        <v>19</v>
      </c>
      <c r="J8" s="35" t="s">
        <v>17</v>
      </c>
      <c r="K8" s="36" t="s">
        <v>2</v>
      </c>
      <c r="L8" s="30" t="s">
        <v>1</v>
      </c>
      <c r="M8" s="34" t="s">
        <v>19</v>
      </c>
      <c r="N8" s="35" t="s">
        <v>17</v>
      </c>
      <c r="O8" s="36" t="s">
        <v>2</v>
      </c>
      <c r="P8" s="30" t="s">
        <v>1</v>
      </c>
      <c r="Q8" s="34" t="s">
        <v>19</v>
      </c>
      <c r="R8" s="35" t="s">
        <v>17</v>
      </c>
      <c r="S8" s="264"/>
      <c r="T8" s="264"/>
      <c r="U8" s="264"/>
      <c r="V8" s="264"/>
    </row>
    <row r="9" spans="1:22" ht="17.100000000000001" customHeight="1" x14ac:dyDescent="0.25">
      <c r="A9" s="190">
        <v>1</v>
      </c>
      <c r="B9" s="191" t="s">
        <v>469</v>
      </c>
      <c r="C9" s="182">
        <v>102</v>
      </c>
      <c r="D9" s="176" t="s">
        <v>574</v>
      </c>
      <c r="E9" s="180">
        <v>39098</v>
      </c>
      <c r="F9" s="173" t="s">
        <v>571</v>
      </c>
      <c r="G9" s="171">
        <v>9.3000000000000007</v>
      </c>
      <c r="H9" s="31">
        <f>IFERROR(VLOOKUP(G9,Таблица!$W$3:$X$152,2,TRUE),0)</f>
        <v>117</v>
      </c>
      <c r="I9" s="21">
        <f>IF(H9="","",RANK(H9,$H$9:$H$14,0))</f>
        <v>1</v>
      </c>
      <c r="J9" s="22">
        <f>IF(I9&lt;6,H9,"")</f>
        <v>117</v>
      </c>
      <c r="K9" s="23">
        <v>358</v>
      </c>
      <c r="L9" s="157">
        <f>IFERROR(VLOOKUP(K9,Таблица!$Q$3:$R$152,2),0)</f>
        <v>37</v>
      </c>
      <c r="M9" s="21">
        <f>IF(L9="","",RANK(L9,$L$9:$L$14,0))</f>
        <v>2</v>
      </c>
      <c r="N9" s="22">
        <f>IF(M9&lt;6,L9,"")</f>
        <v>37</v>
      </c>
      <c r="O9" s="156">
        <v>1.6550925925925926E-3</v>
      </c>
      <c r="P9" s="31">
        <v>69</v>
      </c>
      <c r="Q9" s="21">
        <f>IF(P9="","",RANK(P9,$P$9:$P$14,0))</f>
        <v>3</v>
      </c>
      <c r="R9" s="22">
        <f>IF(Q9&lt;6,P9,"")</f>
        <v>69</v>
      </c>
      <c r="S9" s="32">
        <f>H9+L9+P9</f>
        <v>223</v>
      </c>
      <c r="T9" s="32">
        <f t="shared" ref="T9:T14" si="0">IF(ISNUMBER(S9),RANK(S9,$S$9:$S$92,1),"")</f>
        <v>36</v>
      </c>
      <c r="U9" s="282">
        <f>SUM(J9:J14,N9:N14,R9:R14)</f>
        <v>1022</v>
      </c>
      <c r="V9" s="281">
        <f>IF(ISNUMBER(U9),RANK(U9,$U$9:$U$92,0),"")</f>
        <v>4</v>
      </c>
    </row>
    <row r="10" spans="1:22" ht="17.100000000000001" customHeight="1" x14ac:dyDescent="0.25">
      <c r="A10" s="19">
        <v>2</v>
      </c>
      <c r="B10" s="188" t="s">
        <v>470</v>
      </c>
      <c r="C10" s="183">
        <v>147</v>
      </c>
      <c r="D10" s="64" t="s">
        <v>574</v>
      </c>
      <c r="E10" s="181">
        <v>39119</v>
      </c>
      <c r="F10" s="174" t="s">
        <v>571</v>
      </c>
      <c r="G10" s="171">
        <v>9.4</v>
      </c>
      <c r="H10" s="31">
        <f>IFERROR(VLOOKUP(G10,Таблица!$W$3:$X$152,2,TRUE),0)</f>
        <v>114</v>
      </c>
      <c r="I10" s="21">
        <f t="shared" ref="I10:I14" si="1">IF(H10="","",RANK(H10,$H$9:$H$14,0))</f>
        <v>2</v>
      </c>
      <c r="J10" s="22">
        <f t="shared" ref="J10:J14" si="2">IF(I10&lt;6,H10,"")</f>
        <v>114</v>
      </c>
      <c r="K10" s="23">
        <v>329</v>
      </c>
      <c r="L10" s="157">
        <f>IFERROR(VLOOKUP(K10,Таблица!$Q$3:$R$152,2),0)</f>
        <v>30</v>
      </c>
      <c r="M10" s="21">
        <f t="shared" ref="M10:M14" si="3">IF(L10="","",RANK(L10,$L$9:$L$14,0))</f>
        <v>3</v>
      </c>
      <c r="N10" s="22">
        <f>IF(M10&lt;6,L10,"")</f>
        <v>30</v>
      </c>
      <c r="O10" s="156">
        <v>1.5798611111111111E-3</v>
      </c>
      <c r="P10" s="31">
        <v>82</v>
      </c>
      <c r="Q10" s="21">
        <f t="shared" ref="Q10:Q14" si="4">IF(P10="","",RANK(P10,$P$9:$P$14,0))</f>
        <v>1</v>
      </c>
      <c r="R10" s="22">
        <f t="shared" ref="R10:R14" si="5">IF(Q10&lt;6,P10,"")</f>
        <v>82</v>
      </c>
      <c r="S10" s="32">
        <f>H10+L10+P10</f>
        <v>226</v>
      </c>
      <c r="T10" s="32">
        <f t="shared" si="0"/>
        <v>38</v>
      </c>
      <c r="U10" s="255"/>
      <c r="V10" s="258"/>
    </row>
    <row r="11" spans="1:22" ht="17.100000000000001" customHeight="1" x14ac:dyDescent="0.25">
      <c r="A11" s="19">
        <v>3</v>
      </c>
      <c r="B11" s="188" t="s">
        <v>471</v>
      </c>
      <c r="C11" s="183">
        <v>171</v>
      </c>
      <c r="D11" s="64" t="s">
        <v>574</v>
      </c>
      <c r="E11" s="181">
        <v>39370</v>
      </c>
      <c r="F11" s="174" t="s">
        <v>571</v>
      </c>
      <c r="G11" s="171">
        <v>9.8000000000000007</v>
      </c>
      <c r="H11" s="31">
        <f>IFERROR(VLOOKUP(G11,Таблица!$W$3:$X$152,2,TRUE),0)</f>
        <v>102</v>
      </c>
      <c r="I11" s="21">
        <f t="shared" si="1"/>
        <v>4</v>
      </c>
      <c r="J11" s="22">
        <f t="shared" si="2"/>
        <v>102</v>
      </c>
      <c r="K11" s="23">
        <v>246</v>
      </c>
      <c r="L11" s="157">
        <f>IFERROR(VLOOKUP(K11,Таблица!$Q$3:$R$152,2),0)</f>
        <v>10</v>
      </c>
      <c r="M11" s="21">
        <f t="shared" si="3"/>
        <v>6</v>
      </c>
      <c r="N11" s="22" t="str">
        <f>IF(M11&lt;6,L11,"")</f>
        <v/>
      </c>
      <c r="O11" s="156">
        <v>1.6400462962962963E-3</v>
      </c>
      <c r="P11" s="31">
        <v>72</v>
      </c>
      <c r="Q11" s="21">
        <f t="shared" si="4"/>
        <v>2</v>
      </c>
      <c r="R11" s="22">
        <f>IF(Q11&lt;6,P11,"")</f>
        <v>72</v>
      </c>
      <c r="S11" s="32">
        <f t="shared" ref="S11:S14" si="6">H11+L11+P11</f>
        <v>184</v>
      </c>
      <c r="T11" s="32">
        <f t="shared" si="0"/>
        <v>20</v>
      </c>
      <c r="U11" s="255"/>
      <c r="V11" s="258"/>
    </row>
    <row r="12" spans="1:22" ht="17.100000000000001" customHeight="1" x14ac:dyDescent="0.25">
      <c r="A12" s="19">
        <v>4</v>
      </c>
      <c r="B12" s="188" t="s">
        <v>472</v>
      </c>
      <c r="C12" s="183">
        <v>182</v>
      </c>
      <c r="D12" s="64" t="s">
        <v>574</v>
      </c>
      <c r="E12" s="181">
        <v>39129</v>
      </c>
      <c r="F12" s="174" t="s">
        <v>571</v>
      </c>
      <c r="G12" s="171">
        <v>9.9</v>
      </c>
      <c r="H12" s="31">
        <f>IFERROR(VLOOKUP(G12,Таблица!$W$3:$X$152,2,TRUE),0)</f>
        <v>99</v>
      </c>
      <c r="I12" s="21">
        <f t="shared" si="1"/>
        <v>5</v>
      </c>
      <c r="J12" s="22">
        <f t="shared" si="2"/>
        <v>99</v>
      </c>
      <c r="K12" s="23">
        <v>272</v>
      </c>
      <c r="L12" s="157">
        <f>IFERROR(VLOOKUP(K12,Таблица!$Q$3:$R$152,2),0)</f>
        <v>15</v>
      </c>
      <c r="M12" s="21">
        <f t="shared" si="3"/>
        <v>5</v>
      </c>
      <c r="N12" s="22">
        <f t="shared" ref="N12:N14" si="7">IF(M12&lt;6,L12,"")</f>
        <v>15</v>
      </c>
      <c r="O12" s="156">
        <v>1.7743055555555552E-3</v>
      </c>
      <c r="P12" s="31">
        <v>49</v>
      </c>
      <c r="Q12" s="21">
        <f t="shared" si="4"/>
        <v>5</v>
      </c>
      <c r="R12" s="22">
        <f t="shared" si="5"/>
        <v>49</v>
      </c>
      <c r="S12" s="32">
        <f t="shared" si="6"/>
        <v>163</v>
      </c>
      <c r="T12" s="32">
        <f t="shared" si="0"/>
        <v>15</v>
      </c>
      <c r="U12" s="255"/>
      <c r="V12" s="258"/>
    </row>
    <row r="13" spans="1:22" ht="17.100000000000001" customHeight="1" x14ac:dyDescent="0.25">
      <c r="A13" s="19">
        <v>5</v>
      </c>
      <c r="B13" s="188" t="s">
        <v>473</v>
      </c>
      <c r="C13" s="183">
        <v>88</v>
      </c>
      <c r="D13" s="64" t="s">
        <v>574</v>
      </c>
      <c r="E13" s="181">
        <v>39747</v>
      </c>
      <c r="F13" s="174" t="s">
        <v>571</v>
      </c>
      <c r="G13" s="171">
        <v>9.4</v>
      </c>
      <c r="H13" s="31">
        <f>IFERROR(VLOOKUP(G13,Таблица!$W$3:$X$152,2,TRUE),0)</f>
        <v>114</v>
      </c>
      <c r="I13" s="21">
        <f t="shared" si="1"/>
        <v>2</v>
      </c>
      <c r="J13" s="22">
        <f t="shared" si="2"/>
        <v>114</v>
      </c>
      <c r="K13" s="23">
        <v>363</v>
      </c>
      <c r="L13" s="157">
        <f>IFERROR(VLOOKUP(K13,Таблица!$Q$3:$R$152,2),0)</f>
        <v>39</v>
      </c>
      <c r="M13" s="21">
        <f t="shared" si="3"/>
        <v>1</v>
      </c>
      <c r="N13" s="22">
        <f t="shared" si="7"/>
        <v>39</v>
      </c>
      <c r="O13" s="156">
        <v>1.6782407407407406E-3</v>
      </c>
      <c r="P13" s="31">
        <v>65</v>
      </c>
      <c r="Q13" s="21">
        <f t="shared" si="4"/>
        <v>4</v>
      </c>
      <c r="R13" s="22">
        <f t="shared" si="5"/>
        <v>65</v>
      </c>
      <c r="S13" s="32">
        <f t="shared" si="6"/>
        <v>218</v>
      </c>
      <c r="T13" s="32">
        <f t="shared" si="0"/>
        <v>33</v>
      </c>
      <c r="U13" s="255"/>
      <c r="V13" s="258"/>
    </row>
    <row r="14" spans="1:22" ht="17.100000000000001" customHeight="1" thickBot="1" x14ac:dyDescent="0.3">
      <c r="A14" s="19">
        <v>6</v>
      </c>
      <c r="B14" s="188" t="s">
        <v>597</v>
      </c>
      <c r="C14" s="183">
        <v>68</v>
      </c>
      <c r="D14" s="64" t="s">
        <v>574</v>
      </c>
      <c r="E14" s="181">
        <v>39388</v>
      </c>
      <c r="F14" s="174" t="s">
        <v>571</v>
      </c>
      <c r="G14" s="171">
        <v>10.3</v>
      </c>
      <c r="H14" s="31">
        <f>IFERROR(VLOOKUP(G14,Таблица!$W$3:$X$152,2,TRUE),0)</f>
        <v>87</v>
      </c>
      <c r="I14" s="21">
        <f t="shared" si="1"/>
        <v>6</v>
      </c>
      <c r="J14" s="22" t="str">
        <f t="shared" si="2"/>
        <v/>
      </c>
      <c r="K14" s="23">
        <v>282</v>
      </c>
      <c r="L14" s="157">
        <f>IFERROR(VLOOKUP(K14,Таблица!$Q$3:$R$152,2),0)</f>
        <v>18</v>
      </c>
      <c r="M14" s="21">
        <f t="shared" si="3"/>
        <v>4</v>
      </c>
      <c r="N14" s="37">
        <f t="shared" si="7"/>
        <v>18</v>
      </c>
      <c r="O14" s="156">
        <v>1.7974537037037037E-3</v>
      </c>
      <c r="P14" s="31">
        <v>45</v>
      </c>
      <c r="Q14" s="21">
        <f t="shared" si="4"/>
        <v>6</v>
      </c>
      <c r="R14" s="37" t="str">
        <f t="shared" si="5"/>
        <v/>
      </c>
      <c r="S14" s="32">
        <f t="shared" si="6"/>
        <v>150</v>
      </c>
      <c r="T14" s="32">
        <f t="shared" si="0"/>
        <v>11</v>
      </c>
      <c r="U14" s="256"/>
      <c r="V14" s="259"/>
    </row>
    <row r="15" spans="1:22" ht="26.25" customHeight="1" thickBot="1" x14ac:dyDescent="0.3">
      <c r="A15" s="26"/>
      <c r="B15" s="189" t="s">
        <v>23</v>
      </c>
      <c r="C15" s="184"/>
      <c r="D15" s="177"/>
      <c r="E15" s="89"/>
      <c r="F15" s="175"/>
      <c r="G15" s="172"/>
      <c r="H15" s="31"/>
      <c r="I15" s="39" t="s">
        <v>18</v>
      </c>
      <c r="J15" s="38">
        <f>SUM(J9:J14)</f>
        <v>546</v>
      </c>
      <c r="K15" s="48"/>
      <c r="L15" s="157"/>
      <c r="M15" s="39" t="s">
        <v>18</v>
      </c>
      <c r="N15" s="38">
        <f>SUM(N9:N14)</f>
        <v>139</v>
      </c>
      <c r="O15" s="154"/>
      <c r="P15" s="31"/>
      <c r="Q15" s="39" t="s">
        <v>18</v>
      </c>
      <c r="R15" s="38">
        <f>SUM(R9:R14)</f>
        <v>337</v>
      </c>
      <c r="S15" s="29"/>
      <c r="T15" s="29"/>
      <c r="U15" s="40"/>
      <c r="V15" s="41"/>
    </row>
    <row r="16" spans="1:22" ht="17.100000000000001" customHeight="1" x14ac:dyDescent="0.25">
      <c r="A16" s="19">
        <v>1</v>
      </c>
      <c r="B16" s="187" t="s">
        <v>539</v>
      </c>
      <c r="C16" s="182">
        <v>154</v>
      </c>
      <c r="D16" s="176" t="s">
        <v>574</v>
      </c>
      <c r="E16" s="180">
        <v>39603</v>
      </c>
      <c r="F16" s="173" t="s">
        <v>572</v>
      </c>
      <c r="G16" s="20">
        <v>9.5</v>
      </c>
      <c r="H16" s="31">
        <f>IFERROR(VLOOKUP(G16,Таблица!$W$3:$X$152,2,TRUE),0)</f>
        <v>111</v>
      </c>
      <c r="I16" s="43">
        <f>IF(H16="","",RANK(H16,$H$16:$H$21,0))</f>
        <v>2</v>
      </c>
      <c r="J16" s="44">
        <f>IF(I16&lt;6,H16,"")</f>
        <v>111</v>
      </c>
      <c r="K16" s="23">
        <v>405</v>
      </c>
      <c r="L16" s="157">
        <f>IFERROR(VLOOKUP(K16,Таблица!$Q$3:$R$152,2),0)</f>
        <v>53</v>
      </c>
      <c r="M16" s="43">
        <f>IF(L16="","",RANK(L16,$L$16:$L$21,0))</f>
        <v>1</v>
      </c>
      <c r="N16" s="44">
        <f>IF(M16&lt;6,L16,"")</f>
        <v>53</v>
      </c>
      <c r="O16" s="161">
        <v>1.5046296296296294E-3</v>
      </c>
      <c r="P16" s="31">
        <v>95</v>
      </c>
      <c r="Q16" s="43">
        <f>IF(P16="","",RANK(P16,$P$16:$P$21,0))</f>
        <v>1</v>
      </c>
      <c r="R16" s="44">
        <f>IF(Q16&lt;6,P16,"")</f>
        <v>95</v>
      </c>
      <c r="S16" s="47">
        <f>H16+L16+P16</f>
        <v>259</v>
      </c>
      <c r="T16" s="47">
        <f t="shared" ref="T16:T21" si="8">IF(ISNUMBER(S16),RANK(S16,$S$9:$S$92,1),"")</f>
        <v>46</v>
      </c>
      <c r="U16" s="255">
        <f>SUM(J16:J21,N16:N21,R16:R21)</f>
        <v>838</v>
      </c>
      <c r="V16" s="258">
        <f>IF(ISNUMBER(U16),RANK(U16,$U$9:$U$92,0),"")</f>
        <v>8</v>
      </c>
    </row>
    <row r="17" spans="1:22" ht="17.100000000000001" customHeight="1" x14ac:dyDescent="0.25">
      <c r="A17" s="19">
        <v>2</v>
      </c>
      <c r="B17" s="188" t="s">
        <v>540</v>
      </c>
      <c r="C17" s="183">
        <v>184</v>
      </c>
      <c r="D17" s="64" t="s">
        <v>574</v>
      </c>
      <c r="E17" s="181">
        <v>39686</v>
      </c>
      <c r="F17" s="174" t="s">
        <v>572</v>
      </c>
      <c r="G17" s="20">
        <v>9.3000000000000007</v>
      </c>
      <c r="H17" s="31">
        <f>IFERROR(VLOOKUP(G17,Таблица!$W$3:$X$152,2,TRUE),0)</f>
        <v>117</v>
      </c>
      <c r="I17" s="43">
        <f t="shared" ref="I17:I21" si="9">IF(H17="","",RANK(H17,$H$16:$H$21,0))</f>
        <v>1</v>
      </c>
      <c r="J17" s="22">
        <f>IF(I17&lt;6,H17,"")</f>
        <v>117</v>
      </c>
      <c r="K17" s="23">
        <v>356</v>
      </c>
      <c r="L17" s="157">
        <f>IFERROR(VLOOKUP(K17,Таблица!$Q$3:$R$152,2),0)</f>
        <v>36</v>
      </c>
      <c r="M17" s="43">
        <f t="shared" ref="M17:M21" si="10">IF(L17="","",RANK(L17,$L$16:$L$21,0))</f>
        <v>2</v>
      </c>
      <c r="N17" s="22">
        <f>IF(M17&lt;6,L17,"")</f>
        <v>36</v>
      </c>
      <c r="O17" s="156">
        <v>1.8495370370370369E-3</v>
      </c>
      <c r="P17" s="31">
        <v>36</v>
      </c>
      <c r="Q17" s="43">
        <f t="shared" ref="Q17:Q21" si="11">IF(P17="","",RANK(P17,$P$16:$P$21,0))</f>
        <v>3</v>
      </c>
      <c r="R17" s="22">
        <f t="shared" ref="R17" si="12">IF(Q17&lt;6,P17,"")</f>
        <v>36</v>
      </c>
      <c r="S17" s="32">
        <f t="shared" ref="S17:S21" si="13">H17+L17+P17</f>
        <v>189</v>
      </c>
      <c r="T17" s="32">
        <f t="shared" si="8"/>
        <v>23</v>
      </c>
      <c r="U17" s="255"/>
      <c r="V17" s="258"/>
    </row>
    <row r="18" spans="1:22" ht="17.100000000000001" customHeight="1" x14ac:dyDescent="0.25">
      <c r="A18" s="19">
        <v>3</v>
      </c>
      <c r="B18" s="188" t="s">
        <v>541</v>
      </c>
      <c r="C18" s="183">
        <v>166</v>
      </c>
      <c r="D18" s="64" t="s">
        <v>574</v>
      </c>
      <c r="E18" s="181">
        <v>39477</v>
      </c>
      <c r="F18" s="174" t="s">
        <v>572</v>
      </c>
      <c r="G18" s="20">
        <v>9.6</v>
      </c>
      <c r="H18" s="31">
        <f>IFERROR(VLOOKUP(G18,Таблица!$W$3:$X$152,2,TRUE),0)</f>
        <v>108</v>
      </c>
      <c r="I18" s="43">
        <f t="shared" si="9"/>
        <v>3</v>
      </c>
      <c r="J18" s="22">
        <f>IF(I18&lt;6,H18,"")</f>
        <v>108</v>
      </c>
      <c r="K18" s="23">
        <v>312</v>
      </c>
      <c r="L18" s="157">
        <f>IFERROR(VLOOKUP(K18,Таблица!$Q$3:$R$152,2),0)</f>
        <v>25</v>
      </c>
      <c r="M18" s="43">
        <f t="shared" si="10"/>
        <v>4</v>
      </c>
      <c r="N18" s="22">
        <f>IF(M18&lt;6,L18,"")</f>
        <v>25</v>
      </c>
      <c r="O18" s="156">
        <v>2.1909722222222222E-3</v>
      </c>
      <c r="P18" s="31">
        <v>0</v>
      </c>
      <c r="Q18" s="43">
        <f t="shared" si="11"/>
        <v>4</v>
      </c>
      <c r="R18" s="22">
        <f>IF(Q18&lt;6,P18,"")</f>
        <v>0</v>
      </c>
      <c r="S18" s="32">
        <f t="shared" si="13"/>
        <v>133</v>
      </c>
      <c r="T18" s="32">
        <f t="shared" si="8"/>
        <v>8</v>
      </c>
      <c r="U18" s="255"/>
      <c r="V18" s="258"/>
    </row>
    <row r="19" spans="1:22" ht="17.100000000000001" customHeight="1" x14ac:dyDescent="0.25">
      <c r="A19" s="19">
        <v>4</v>
      </c>
      <c r="B19" s="188" t="s">
        <v>542</v>
      </c>
      <c r="C19" s="183">
        <v>199</v>
      </c>
      <c r="D19" s="64" t="s">
        <v>574</v>
      </c>
      <c r="E19" s="181">
        <v>39789</v>
      </c>
      <c r="F19" s="174" t="s">
        <v>572</v>
      </c>
      <c r="G19" s="20">
        <v>10.3</v>
      </c>
      <c r="H19" s="31">
        <f>IFERROR(VLOOKUP(G19,Таблица!$W$3:$X$152,2,TRUE),0)</f>
        <v>87</v>
      </c>
      <c r="I19" s="43">
        <f t="shared" si="9"/>
        <v>4</v>
      </c>
      <c r="J19" s="22">
        <f t="shared" ref="J19:J20" si="14">IF(I19&lt;6,H19,"")</f>
        <v>87</v>
      </c>
      <c r="K19" s="23">
        <v>340</v>
      </c>
      <c r="L19" s="157">
        <f>IFERROR(VLOOKUP(K19,Таблица!$Q$3:$R$152,2),0)</f>
        <v>32</v>
      </c>
      <c r="M19" s="43">
        <f t="shared" si="10"/>
        <v>3</v>
      </c>
      <c r="N19" s="22">
        <f t="shared" ref="N19:N21" si="15">IF(M19&lt;6,L19,"")</f>
        <v>32</v>
      </c>
      <c r="O19" s="156">
        <v>1.8368055555555557E-3</v>
      </c>
      <c r="P19" s="31">
        <v>38</v>
      </c>
      <c r="Q19" s="43">
        <f t="shared" si="11"/>
        <v>2</v>
      </c>
      <c r="R19" s="22">
        <f t="shared" ref="R19:R20" si="16">IF(Q19&lt;6,P19,"")</f>
        <v>38</v>
      </c>
      <c r="S19" s="32">
        <f t="shared" si="13"/>
        <v>157</v>
      </c>
      <c r="T19" s="32">
        <f t="shared" si="8"/>
        <v>14</v>
      </c>
      <c r="U19" s="255"/>
      <c r="V19" s="258"/>
    </row>
    <row r="20" spans="1:22" ht="17.100000000000001" customHeight="1" x14ac:dyDescent="0.25">
      <c r="A20" s="19">
        <v>5</v>
      </c>
      <c r="B20" s="188" t="s">
        <v>543</v>
      </c>
      <c r="C20" s="183">
        <v>148</v>
      </c>
      <c r="D20" s="64" t="s">
        <v>574</v>
      </c>
      <c r="E20" s="181">
        <v>39368</v>
      </c>
      <c r="F20" s="174" t="s">
        <v>572</v>
      </c>
      <c r="G20" s="20">
        <v>10.5</v>
      </c>
      <c r="H20" s="31">
        <f>IFERROR(VLOOKUP(G20,Таблица!$W$3:$X$152,2,TRUE),0)</f>
        <v>81</v>
      </c>
      <c r="I20" s="43">
        <f t="shared" si="9"/>
        <v>5</v>
      </c>
      <c r="J20" s="22">
        <f t="shared" si="14"/>
        <v>81</v>
      </c>
      <c r="K20" s="23">
        <v>278</v>
      </c>
      <c r="L20" s="157">
        <f>IFERROR(VLOOKUP(K20,Таблица!$Q$3:$R$152,2),0)</f>
        <v>17</v>
      </c>
      <c r="M20" s="43">
        <f t="shared" si="10"/>
        <v>6</v>
      </c>
      <c r="N20" s="22" t="str">
        <f t="shared" si="15"/>
        <v/>
      </c>
      <c r="O20" s="156">
        <v>2.359953703703704E-3</v>
      </c>
      <c r="P20" s="31">
        <v>0</v>
      </c>
      <c r="Q20" s="43">
        <f t="shared" si="11"/>
        <v>4</v>
      </c>
      <c r="R20" s="22">
        <f t="shared" si="16"/>
        <v>0</v>
      </c>
      <c r="S20" s="32">
        <f t="shared" si="13"/>
        <v>98</v>
      </c>
      <c r="T20" s="32">
        <f t="shared" si="8"/>
        <v>4</v>
      </c>
      <c r="U20" s="255"/>
      <c r="V20" s="258"/>
    </row>
    <row r="21" spans="1:22" ht="17.100000000000001" customHeight="1" thickBot="1" x14ac:dyDescent="0.3">
      <c r="A21" s="19">
        <v>6</v>
      </c>
      <c r="B21" s="188" t="s">
        <v>544</v>
      </c>
      <c r="C21" s="183">
        <v>185</v>
      </c>
      <c r="D21" s="64" t="s">
        <v>574</v>
      </c>
      <c r="E21" s="181">
        <v>39493</v>
      </c>
      <c r="F21" s="174" t="s">
        <v>572</v>
      </c>
      <c r="G21" s="20">
        <v>10.5</v>
      </c>
      <c r="H21" s="31">
        <f>IFERROR(VLOOKUP(G21,Таблица!$W$3:$X$152,2,TRUE),0)</f>
        <v>81</v>
      </c>
      <c r="I21" s="43">
        <f t="shared" si="9"/>
        <v>5</v>
      </c>
      <c r="J21" s="22"/>
      <c r="K21" s="23">
        <v>287</v>
      </c>
      <c r="L21" s="157">
        <f>IFERROR(VLOOKUP(K21,Таблица!$Q$3:$R$152,2),0)</f>
        <v>19</v>
      </c>
      <c r="M21" s="43">
        <f t="shared" si="10"/>
        <v>5</v>
      </c>
      <c r="N21" s="37">
        <f t="shared" si="15"/>
        <v>19</v>
      </c>
      <c r="O21" s="156">
        <v>2.1296296296296298E-3</v>
      </c>
      <c r="P21" s="31">
        <v>0</v>
      </c>
      <c r="Q21" s="43">
        <f t="shared" si="11"/>
        <v>4</v>
      </c>
      <c r="R21" s="37"/>
      <c r="S21" s="32">
        <f t="shared" si="13"/>
        <v>100</v>
      </c>
      <c r="T21" s="32">
        <f t="shared" si="8"/>
        <v>5</v>
      </c>
      <c r="U21" s="256"/>
      <c r="V21" s="259"/>
    </row>
    <row r="22" spans="1:22" ht="26.25" customHeight="1" thickBot="1" x14ac:dyDescent="0.3">
      <c r="A22" s="26"/>
      <c r="B22" s="189" t="s">
        <v>23</v>
      </c>
      <c r="C22" s="184"/>
      <c r="D22" s="177"/>
      <c r="E22" s="89"/>
      <c r="F22" s="175"/>
      <c r="G22" s="28"/>
      <c r="H22" s="31"/>
      <c r="I22" s="39" t="s">
        <v>18</v>
      </c>
      <c r="J22" s="38">
        <f>SUM(J16:J21)</f>
        <v>504</v>
      </c>
      <c r="K22" s="48"/>
      <c r="L22" s="157"/>
      <c r="M22" s="39" t="s">
        <v>18</v>
      </c>
      <c r="N22" s="38">
        <f>SUM(N16:N21)</f>
        <v>165</v>
      </c>
      <c r="O22" s="154"/>
      <c r="P22" s="31"/>
      <c r="Q22" s="39" t="s">
        <v>18</v>
      </c>
      <c r="R22" s="38">
        <f>SUM(R16:R21)</f>
        <v>169</v>
      </c>
      <c r="S22" s="29"/>
      <c r="T22" s="29"/>
      <c r="U22" s="40"/>
      <c r="V22" s="41"/>
    </row>
    <row r="23" spans="1:22" ht="17.100000000000001" customHeight="1" x14ac:dyDescent="0.25">
      <c r="A23" s="19">
        <v>1</v>
      </c>
      <c r="B23" s="187" t="s">
        <v>503</v>
      </c>
      <c r="C23" s="182">
        <v>113</v>
      </c>
      <c r="D23" s="176" t="s">
        <v>574</v>
      </c>
      <c r="E23" s="180">
        <v>39232</v>
      </c>
      <c r="F23" s="173" t="s">
        <v>570</v>
      </c>
      <c r="G23" s="20">
        <v>10.1</v>
      </c>
      <c r="H23" s="31">
        <f>IFERROR(VLOOKUP(G23,Таблица!$W$3:$X$152,2,TRUE),0)</f>
        <v>93</v>
      </c>
      <c r="I23" s="43">
        <f>IF(H23="","",RANK(H23,$H$23:$H$28,0))</f>
        <v>5</v>
      </c>
      <c r="J23" s="44">
        <f t="shared" ref="J23:J28" si="17">IF(I23&lt;6,H23,"")</f>
        <v>93</v>
      </c>
      <c r="K23" s="23">
        <v>334</v>
      </c>
      <c r="L23" s="157">
        <f>IFERROR(VLOOKUP(K23,Таблица!$Q$3:$R$152,2),0)</f>
        <v>31</v>
      </c>
      <c r="M23" s="43">
        <f>IF(L23="","",RANK(L23,$L$23:$L$28,0))</f>
        <v>3</v>
      </c>
      <c r="N23" s="44">
        <f>IF(M23&lt;6,L23,"")</f>
        <v>31</v>
      </c>
      <c r="O23" s="155"/>
      <c r="P23" s="31"/>
      <c r="Q23" s="43" t="str">
        <f>IF(P23="","",RANK(P23,$P$23:$P$28,0))</f>
        <v/>
      </c>
      <c r="R23" s="44" t="str">
        <f>IF(Q23&lt;6,P23,"")</f>
        <v/>
      </c>
      <c r="S23" s="47">
        <f>H23+L23+P23</f>
        <v>124</v>
      </c>
      <c r="T23" s="47">
        <f t="shared" ref="T23:T28" si="18">IF(ISNUMBER(S23),RANK(S23,$S$9:$S$92,1),"")</f>
        <v>7</v>
      </c>
      <c r="U23" s="255">
        <f>SUM(J23:J28,N23:N28,R23:R28)</f>
        <v>1060</v>
      </c>
      <c r="V23" s="258">
        <f>IF(ISNUMBER(U23),RANK(U23,$U$9:$U$92,0),"")</f>
        <v>3</v>
      </c>
    </row>
    <row r="24" spans="1:22" ht="17.100000000000001" customHeight="1" x14ac:dyDescent="0.25">
      <c r="A24" s="19">
        <v>2</v>
      </c>
      <c r="B24" s="188" t="s">
        <v>504</v>
      </c>
      <c r="C24" s="183">
        <v>112</v>
      </c>
      <c r="D24" s="64" t="s">
        <v>574</v>
      </c>
      <c r="E24" s="181">
        <v>39532</v>
      </c>
      <c r="F24" s="174" t="s">
        <v>570</v>
      </c>
      <c r="G24" s="20">
        <v>9.1999999999999993</v>
      </c>
      <c r="H24" s="31">
        <f>IFERROR(VLOOKUP(G24,Таблица!$W$3:$X$152,2,TRUE),0)</f>
        <v>120</v>
      </c>
      <c r="I24" s="43">
        <f t="shared" ref="I24:I28" si="19">IF(H24="","",RANK(H24,$H$23:$H$28,0))</f>
        <v>1</v>
      </c>
      <c r="J24" s="22">
        <f t="shared" si="17"/>
        <v>120</v>
      </c>
      <c r="K24" s="23">
        <v>320</v>
      </c>
      <c r="L24" s="157">
        <f>IFERROR(VLOOKUP(K24,Таблица!$Q$3:$R$152,2),0)</f>
        <v>27</v>
      </c>
      <c r="M24" s="43">
        <f t="shared" ref="M24:M28" si="20">IF(L24="","",RANK(L24,$L$23:$L$28,0))</f>
        <v>5</v>
      </c>
      <c r="N24" s="22">
        <f>IF(M24&lt;6,L24,"")</f>
        <v>27</v>
      </c>
      <c r="O24" s="156">
        <v>1.5613425925925927E-3</v>
      </c>
      <c r="P24" s="31">
        <v>85</v>
      </c>
      <c r="Q24" s="43">
        <f t="shared" ref="Q24:Q28" si="21">IF(P24="","",RANK(P24,$P$23:$P$28,0))</f>
        <v>1</v>
      </c>
      <c r="R24" s="22">
        <f t="shared" ref="R24" si="22">IF(Q24&lt;6,P24,"")</f>
        <v>85</v>
      </c>
      <c r="S24" s="32">
        <f t="shared" ref="S24:S28" si="23">H24+L24+P24</f>
        <v>232</v>
      </c>
      <c r="T24" s="32">
        <f t="shared" si="18"/>
        <v>41</v>
      </c>
      <c r="U24" s="255"/>
      <c r="V24" s="258"/>
    </row>
    <row r="25" spans="1:22" ht="17.100000000000001" customHeight="1" x14ac:dyDescent="0.25">
      <c r="A25" s="19">
        <v>3</v>
      </c>
      <c r="B25" s="188" t="s">
        <v>505</v>
      </c>
      <c r="C25" s="183">
        <v>110</v>
      </c>
      <c r="D25" s="64" t="s">
        <v>574</v>
      </c>
      <c r="E25" s="181">
        <v>39161</v>
      </c>
      <c r="F25" s="174" t="s">
        <v>570</v>
      </c>
      <c r="G25" s="20">
        <v>9.6999999999999993</v>
      </c>
      <c r="H25" s="31">
        <f>IFERROR(VLOOKUP(G25,Таблица!$W$3:$X$152,2,TRUE),0)</f>
        <v>105</v>
      </c>
      <c r="I25" s="43">
        <f t="shared" si="19"/>
        <v>4</v>
      </c>
      <c r="J25" s="22">
        <f t="shared" si="17"/>
        <v>105</v>
      </c>
      <c r="K25" s="23">
        <v>292</v>
      </c>
      <c r="L25" s="157">
        <f>IFERROR(VLOOKUP(K25,Таблица!$Q$3:$R$152,2),0)</f>
        <v>20</v>
      </c>
      <c r="M25" s="43">
        <f t="shared" si="20"/>
        <v>6</v>
      </c>
      <c r="N25" s="22" t="str">
        <f>IF(M25&lt;6,L25,"")</f>
        <v/>
      </c>
      <c r="O25" s="156">
        <v>1.5821759259259259E-3</v>
      </c>
      <c r="P25" s="31">
        <v>82</v>
      </c>
      <c r="Q25" s="43">
        <f t="shared" si="21"/>
        <v>3</v>
      </c>
      <c r="R25" s="22">
        <f>IF(Q25&lt;6,P25,"")</f>
        <v>82</v>
      </c>
      <c r="S25" s="32">
        <f t="shared" si="23"/>
        <v>207</v>
      </c>
      <c r="T25" s="32">
        <f t="shared" si="18"/>
        <v>29</v>
      </c>
      <c r="U25" s="255"/>
      <c r="V25" s="258"/>
    </row>
    <row r="26" spans="1:22" ht="17.100000000000001" customHeight="1" x14ac:dyDescent="0.25">
      <c r="A26" s="19">
        <v>4</v>
      </c>
      <c r="B26" s="188" t="s">
        <v>506</v>
      </c>
      <c r="C26" s="183">
        <v>176</v>
      </c>
      <c r="D26" s="64" t="s">
        <v>574</v>
      </c>
      <c r="E26" s="181">
        <v>39315</v>
      </c>
      <c r="F26" s="174" t="s">
        <v>570</v>
      </c>
      <c r="G26" s="20">
        <v>9.6</v>
      </c>
      <c r="H26" s="31">
        <f>IFERROR(VLOOKUP(G26,Таблица!$W$3:$X$152,2,TRUE),0)</f>
        <v>108</v>
      </c>
      <c r="I26" s="43">
        <f t="shared" si="19"/>
        <v>3</v>
      </c>
      <c r="J26" s="22">
        <f t="shared" si="17"/>
        <v>108</v>
      </c>
      <c r="K26" s="23">
        <v>353</v>
      </c>
      <c r="L26" s="157">
        <f>IFERROR(VLOOKUP(K26,Таблица!$Q$3:$R$152,2),0)</f>
        <v>36</v>
      </c>
      <c r="M26" s="43">
        <f t="shared" si="20"/>
        <v>1</v>
      </c>
      <c r="N26" s="22">
        <f t="shared" ref="N26:N28" si="24">IF(M26&lt;6,L26,"")</f>
        <v>36</v>
      </c>
      <c r="O26" s="156">
        <v>1.7604166666666669E-3</v>
      </c>
      <c r="P26" s="31">
        <v>51</v>
      </c>
      <c r="Q26" s="43">
        <f t="shared" si="21"/>
        <v>5</v>
      </c>
      <c r="R26" s="22">
        <f t="shared" ref="R26:R28" si="25">IF(Q26&lt;6,P26,"")</f>
        <v>51</v>
      </c>
      <c r="S26" s="32">
        <f t="shared" si="23"/>
        <v>195</v>
      </c>
      <c r="T26" s="32">
        <f t="shared" si="18"/>
        <v>24</v>
      </c>
      <c r="U26" s="255"/>
      <c r="V26" s="258"/>
    </row>
    <row r="27" spans="1:22" ht="17.100000000000001" customHeight="1" x14ac:dyDescent="0.25">
      <c r="A27" s="19">
        <v>5</v>
      </c>
      <c r="B27" s="188" t="s">
        <v>84</v>
      </c>
      <c r="C27" s="183">
        <v>27</v>
      </c>
      <c r="D27" s="64" t="s">
        <v>574</v>
      </c>
      <c r="E27" s="181">
        <v>39277</v>
      </c>
      <c r="F27" s="174" t="s">
        <v>570</v>
      </c>
      <c r="G27" s="20">
        <v>10.3</v>
      </c>
      <c r="H27" s="31">
        <f>IFERROR(VLOOKUP(G27,Таблица!$W$3:$X$152,2,TRUE),0)</f>
        <v>87</v>
      </c>
      <c r="I27" s="43">
        <f t="shared" si="19"/>
        <v>6</v>
      </c>
      <c r="J27" s="22" t="str">
        <f t="shared" si="17"/>
        <v/>
      </c>
      <c r="K27" s="23">
        <v>329</v>
      </c>
      <c r="L27" s="157">
        <f>IFERROR(VLOOKUP(K27,Таблица!$Q$3:$R$152,2),0)</f>
        <v>30</v>
      </c>
      <c r="M27" s="43">
        <f t="shared" si="20"/>
        <v>4</v>
      </c>
      <c r="N27" s="22">
        <f t="shared" si="24"/>
        <v>30</v>
      </c>
      <c r="O27" s="156">
        <v>1.7314814814814814E-3</v>
      </c>
      <c r="P27" s="31">
        <v>56</v>
      </c>
      <c r="Q27" s="43">
        <f t="shared" si="21"/>
        <v>4</v>
      </c>
      <c r="R27" s="22">
        <f t="shared" si="25"/>
        <v>56</v>
      </c>
      <c r="S27" s="32">
        <f t="shared" si="23"/>
        <v>173</v>
      </c>
      <c r="T27" s="32">
        <f t="shared" si="18"/>
        <v>17</v>
      </c>
      <c r="U27" s="255"/>
      <c r="V27" s="258"/>
    </row>
    <row r="28" spans="1:22" ht="17.100000000000001" customHeight="1" thickBot="1" x14ac:dyDescent="0.3">
      <c r="A28" s="19">
        <v>6</v>
      </c>
      <c r="B28" s="188" t="s">
        <v>507</v>
      </c>
      <c r="C28" s="183">
        <v>181</v>
      </c>
      <c r="D28" s="64" t="s">
        <v>574</v>
      </c>
      <c r="E28" s="181">
        <v>39399</v>
      </c>
      <c r="F28" s="174" t="s">
        <v>570</v>
      </c>
      <c r="G28" s="20">
        <v>9.3000000000000007</v>
      </c>
      <c r="H28" s="31">
        <f>IFERROR(VLOOKUP(G28,Таблица!$W$3:$X$152,2,TRUE),0)</f>
        <v>117</v>
      </c>
      <c r="I28" s="43">
        <f t="shared" si="19"/>
        <v>2</v>
      </c>
      <c r="J28" s="37">
        <f t="shared" si="17"/>
        <v>117</v>
      </c>
      <c r="K28" s="23">
        <v>348</v>
      </c>
      <c r="L28" s="157">
        <f>IFERROR(VLOOKUP(K28,Таблица!$Q$3:$R$152,2),0)</f>
        <v>34</v>
      </c>
      <c r="M28" s="43">
        <f t="shared" si="20"/>
        <v>2</v>
      </c>
      <c r="N28" s="37">
        <f t="shared" si="24"/>
        <v>34</v>
      </c>
      <c r="O28" s="156">
        <v>1.5648148148148149E-3</v>
      </c>
      <c r="P28" s="31">
        <v>85</v>
      </c>
      <c r="Q28" s="43">
        <f t="shared" si="21"/>
        <v>1</v>
      </c>
      <c r="R28" s="37">
        <f t="shared" si="25"/>
        <v>85</v>
      </c>
      <c r="S28" s="32">
        <f t="shared" si="23"/>
        <v>236</v>
      </c>
      <c r="T28" s="32">
        <f t="shared" si="18"/>
        <v>43</v>
      </c>
      <c r="U28" s="256"/>
      <c r="V28" s="259"/>
    </row>
    <row r="29" spans="1:22" ht="26.25" customHeight="1" thickBot="1" x14ac:dyDescent="0.3">
      <c r="A29" s="26"/>
      <c r="B29" s="189" t="s">
        <v>23</v>
      </c>
      <c r="C29" s="184"/>
      <c r="D29" s="177"/>
      <c r="E29" s="89"/>
      <c r="F29" s="175"/>
      <c r="G29" s="28"/>
      <c r="H29" s="31"/>
      <c r="I29" s="39" t="s">
        <v>18</v>
      </c>
      <c r="J29" s="38">
        <f>SUM(J23:J28)</f>
        <v>543</v>
      </c>
      <c r="K29" s="48"/>
      <c r="L29" s="157"/>
      <c r="M29" s="39" t="s">
        <v>18</v>
      </c>
      <c r="N29" s="38">
        <f>SUM(N23:N28)</f>
        <v>158</v>
      </c>
      <c r="O29" s="154"/>
      <c r="P29" s="31"/>
      <c r="Q29" s="39" t="s">
        <v>18</v>
      </c>
      <c r="R29" s="38">
        <f>SUM(R23:R28)</f>
        <v>359</v>
      </c>
      <c r="S29" s="29"/>
      <c r="T29" s="29"/>
      <c r="U29" s="40"/>
      <c r="V29" s="41"/>
    </row>
    <row r="30" spans="1:22" ht="17.100000000000001" customHeight="1" x14ac:dyDescent="0.25">
      <c r="A30" s="19">
        <v>1</v>
      </c>
      <c r="B30" s="187" t="s">
        <v>475</v>
      </c>
      <c r="C30" s="182">
        <v>56</v>
      </c>
      <c r="D30" s="176" t="s">
        <v>574</v>
      </c>
      <c r="E30" s="180">
        <v>39351</v>
      </c>
      <c r="F30" s="173" t="s">
        <v>567</v>
      </c>
      <c r="G30" s="20">
        <v>9.8000000000000007</v>
      </c>
      <c r="H30" s="31">
        <f>IFERROR(VLOOKUP(G30,Таблица!$W$3:$X$152,2,TRUE),0)</f>
        <v>102</v>
      </c>
      <c r="I30" s="43">
        <f>IF(H30="","",RANK(H30,$H$30:$H$35,0))</f>
        <v>3</v>
      </c>
      <c r="J30" s="44">
        <f t="shared" ref="J30:J35" si="26">IF(I30&lt;6,H30,"")</f>
        <v>102</v>
      </c>
      <c r="K30" s="23">
        <v>330</v>
      </c>
      <c r="L30" s="157">
        <f>IFERROR(VLOOKUP(K30,Таблица!$Q$3:$R$152,2),0)</f>
        <v>30</v>
      </c>
      <c r="M30" s="43">
        <f>IF(L30="","",RANK(L30,$L$30:$L$35,0))</f>
        <v>3</v>
      </c>
      <c r="N30" s="44">
        <f>IF(M30&lt;6,L30,"")</f>
        <v>30</v>
      </c>
      <c r="O30" s="161">
        <v>1.6018518518518517E-3</v>
      </c>
      <c r="P30" s="31">
        <v>78</v>
      </c>
      <c r="Q30" s="43">
        <f>IF(P30="","",RANK(P30,$P$30:$P$35,0))</f>
        <v>1</v>
      </c>
      <c r="R30" s="44">
        <f>IF(Q30&lt;6,P30,"")</f>
        <v>78</v>
      </c>
      <c r="S30" s="47">
        <f>H30+L30+P30</f>
        <v>210</v>
      </c>
      <c r="T30" s="47">
        <f t="shared" ref="T30:T35" si="27">IF(ISNUMBER(S30),RANK(S30,$S$9:$S$92,1),"")</f>
        <v>30</v>
      </c>
      <c r="U30" s="255">
        <f>SUM(J30:J35,N30:N35,R30:R35)</f>
        <v>845</v>
      </c>
      <c r="V30" s="258">
        <f>IF(ISNUMBER(U30),RANK(U30,$U$9:$U$92,0),"")</f>
        <v>7</v>
      </c>
    </row>
    <row r="31" spans="1:22" ht="17.100000000000001" customHeight="1" x14ac:dyDescent="0.25">
      <c r="A31" s="19">
        <v>2</v>
      </c>
      <c r="B31" s="188" t="s">
        <v>600</v>
      </c>
      <c r="C31" s="183">
        <v>57</v>
      </c>
      <c r="D31" s="64" t="s">
        <v>574</v>
      </c>
      <c r="E31" s="181">
        <v>39190</v>
      </c>
      <c r="F31" s="174" t="s">
        <v>567</v>
      </c>
      <c r="G31" s="20">
        <v>9.5</v>
      </c>
      <c r="H31" s="31">
        <f>IFERROR(VLOOKUP(G31,Таблица!$W$3:$X$152,2,TRUE),0)</f>
        <v>111</v>
      </c>
      <c r="I31" s="43">
        <f t="shared" ref="I31:I35" si="28">IF(H31="","",RANK(H31,$H$30:$H$35,0))</f>
        <v>2</v>
      </c>
      <c r="J31" s="22">
        <f t="shared" si="26"/>
        <v>111</v>
      </c>
      <c r="K31" s="23">
        <v>334</v>
      </c>
      <c r="L31" s="157">
        <f>IFERROR(VLOOKUP(K31,Таблица!$Q$3:$R$152,2),0)</f>
        <v>31</v>
      </c>
      <c r="M31" s="43">
        <f t="shared" ref="M31:M35" si="29">IF(L31="","",RANK(L31,$L$30:$L$35,0))</f>
        <v>2</v>
      </c>
      <c r="N31" s="22">
        <f>IF(M31&lt;6,L31,"")</f>
        <v>31</v>
      </c>
      <c r="O31" s="156">
        <v>1.721064814814815E-3</v>
      </c>
      <c r="P31" s="31">
        <v>58</v>
      </c>
      <c r="Q31" s="43">
        <f t="shared" ref="Q31:Q35" si="30">IF(P31="","",RANK(P31,$P$30:$P$35,0))</f>
        <v>3</v>
      </c>
      <c r="R31" s="22">
        <f t="shared" ref="R31" si="31">IF(Q31&lt;6,P31,"")</f>
        <v>58</v>
      </c>
      <c r="S31" s="32">
        <f t="shared" ref="S31:S35" si="32">H31+L31+P31</f>
        <v>200</v>
      </c>
      <c r="T31" s="32">
        <f t="shared" si="27"/>
        <v>26</v>
      </c>
      <c r="U31" s="255"/>
      <c r="V31" s="258"/>
    </row>
    <row r="32" spans="1:22" ht="17.100000000000001" customHeight="1" x14ac:dyDescent="0.25">
      <c r="A32" s="19">
        <v>3</v>
      </c>
      <c r="B32" s="188" t="s">
        <v>562</v>
      </c>
      <c r="C32" s="183">
        <v>162</v>
      </c>
      <c r="D32" s="64" t="s">
        <v>574</v>
      </c>
      <c r="E32" s="181">
        <v>39290</v>
      </c>
      <c r="F32" s="174" t="s">
        <v>567</v>
      </c>
      <c r="G32" s="20"/>
      <c r="H32" s="31">
        <f>IFERROR(VLOOKUP(G32,Таблица!$W$3:$X$152,2,TRUE),0)</f>
        <v>0</v>
      </c>
      <c r="I32" s="43">
        <f t="shared" si="28"/>
        <v>6</v>
      </c>
      <c r="J32" s="22" t="str">
        <f t="shared" si="26"/>
        <v/>
      </c>
      <c r="K32" s="23"/>
      <c r="L32" s="157">
        <f>IFERROR(VLOOKUP(K32,Таблица!$Q$3:$R$152,2),0)</f>
        <v>0</v>
      </c>
      <c r="M32" s="43">
        <f t="shared" si="29"/>
        <v>6</v>
      </c>
      <c r="N32" s="22" t="str">
        <f>IF(M32&lt;6,L32,"")</f>
        <v/>
      </c>
      <c r="O32" s="153"/>
      <c r="P32" s="31"/>
      <c r="Q32" s="43" t="str">
        <f t="shared" si="30"/>
        <v/>
      </c>
      <c r="R32" s="22" t="str">
        <f>IF(Q32&lt;6,P32,"")</f>
        <v/>
      </c>
      <c r="S32" s="32">
        <f t="shared" si="32"/>
        <v>0</v>
      </c>
      <c r="T32" s="32">
        <f t="shared" si="27"/>
        <v>1</v>
      </c>
      <c r="U32" s="255"/>
      <c r="V32" s="258"/>
    </row>
    <row r="33" spans="1:22" ht="17.100000000000001" customHeight="1" x14ac:dyDescent="0.25">
      <c r="A33" s="19">
        <v>4</v>
      </c>
      <c r="B33" s="188" t="s">
        <v>153</v>
      </c>
      <c r="C33" s="183">
        <v>164</v>
      </c>
      <c r="D33" s="64" t="s">
        <v>574</v>
      </c>
      <c r="E33" s="181">
        <v>39343</v>
      </c>
      <c r="F33" s="174" t="s">
        <v>567</v>
      </c>
      <c r="G33" s="20">
        <v>9.4</v>
      </c>
      <c r="H33" s="31">
        <f>IFERROR(VLOOKUP(G33,Таблица!$W$3:$X$152,2,TRUE),0)</f>
        <v>114</v>
      </c>
      <c r="I33" s="43">
        <f t="shared" si="28"/>
        <v>1</v>
      </c>
      <c r="J33" s="22">
        <f t="shared" si="26"/>
        <v>114</v>
      </c>
      <c r="K33" s="23">
        <v>347</v>
      </c>
      <c r="L33" s="157">
        <f>IFERROR(VLOOKUP(K33,Таблица!$Q$3:$R$152,2),0)</f>
        <v>34</v>
      </c>
      <c r="M33" s="43">
        <f t="shared" si="29"/>
        <v>1</v>
      </c>
      <c r="N33" s="22">
        <f t="shared" ref="N33:N35" si="33">IF(M33&lt;6,L33,"")</f>
        <v>34</v>
      </c>
      <c r="O33" s="156">
        <v>2.0844907407407405E-3</v>
      </c>
      <c r="P33" s="31">
        <v>0</v>
      </c>
      <c r="Q33" s="43">
        <f t="shared" si="30"/>
        <v>4</v>
      </c>
      <c r="R33" s="22">
        <f t="shared" ref="R33:R35" si="34">IF(Q33&lt;6,P33,"")</f>
        <v>0</v>
      </c>
      <c r="S33" s="32">
        <f t="shared" si="32"/>
        <v>148</v>
      </c>
      <c r="T33" s="32">
        <f t="shared" si="27"/>
        <v>10</v>
      </c>
      <c r="U33" s="255"/>
      <c r="V33" s="258"/>
    </row>
    <row r="34" spans="1:22" ht="17.100000000000001" customHeight="1" x14ac:dyDescent="0.25">
      <c r="A34" s="19">
        <v>5</v>
      </c>
      <c r="B34" s="188" t="s">
        <v>480</v>
      </c>
      <c r="C34" s="183">
        <v>187</v>
      </c>
      <c r="D34" s="64" t="s">
        <v>574</v>
      </c>
      <c r="E34" s="181">
        <v>39449</v>
      </c>
      <c r="F34" s="174" t="s">
        <v>567</v>
      </c>
      <c r="G34" s="20">
        <v>10.7</v>
      </c>
      <c r="H34" s="31">
        <f>IFERROR(VLOOKUP(G34,Таблица!$W$3:$X$152,2,TRUE),0)</f>
        <v>75</v>
      </c>
      <c r="I34" s="43">
        <f t="shared" si="28"/>
        <v>5</v>
      </c>
      <c r="J34" s="22">
        <f t="shared" si="26"/>
        <v>75</v>
      </c>
      <c r="K34" s="23">
        <v>318</v>
      </c>
      <c r="L34" s="157">
        <f>IFERROR(VLOOKUP(K34,Таблица!$Q$3:$R$152,2),0)</f>
        <v>27</v>
      </c>
      <c r="M34" s="43">
        <f t="shared" si="29"/>
        <v>4</v>
      </c>
      <c r="N34" s="22">
        <f t="shared" si="33"/>
        <v>27</v>
      </c>
      <c r="O34" s="156">
        <v>2.0902777777777777E-3</v>
      </c>
      <c r="P34" s="31">
        <v>0</v>
      </c>
      <c r="Q34" s="43">
        <f t="shared" si="30"/>
        <v>4</v>
      </c>
      <c r="R34" s="22">
        <f t="shared" si="34"/>
        <v>0</v>
      </c>
      <c r="S34" s="32">
        <f t="shared" si="32"/>
        <v>102</v>
      </c>
      <c r="T34" s="32">
        <f t="shared" si="27"/>
        <v>6</v>
      </c>
      <c r="U34" s="255"/>
      <c r="V34" s="258"/>
    </row>
    <row r="35" spans="1:22" ht="17.100000000000001" customHeight="1" thickBot="1" x14ac:dyDescent="0.3">
      <c r="A35" s="19">
        <v>6</v>
      </c>
      <c r="B35" s="188" t="s">
        <v>115</v>
      </c>
      <c r="C35" s="183">
        <v>115</v>
      </c>
      <c r="D35" s="64" t="s">
        <v>574</v>
      </c>
      <c r="E35" s="181">
        <v>39433</v>
      </c>
      <c r="F35" s="174" t="s">
        <v>567</v>
      </c>
      <c r="G35" s="20">
        <v>10.1</v>
      </c>
      <c r="H35" s="31">
        <f>IFERROR(VLOOKUP(G35,Таблица!$W$3:$X$152,2,TRUE),0)</f>
        <v>93</v>
      </c>
      <c r="I35" s="43">
        <f t="shared" si="28"/>
        <v>4</v>
      </c>
      <c r="J35" s="37">
        <f t="shared" si="26"/>
        <v>93</v>
      </c>
      <c r="K35" s="23">
        <v>272</v>
      </c>
      <c r="L35" s="157">
        <f>IFERROR(VLOOKUP(K35,Таблица!$Q$3:$R$152,2),0)</f>
        <v>15</v>
      </c>
      <c r="M35" s="43">
        <f t="shared" si="29"/>
        <v>5</v>
      </c>
      <c r="N35" s="37">
        <f t="shared" si="33"/>
        <v>15</v>
      </c>
      <c r="O35" s="156">
        <v>1.6122685185185187E-3</v>
      </c>
      <c r="P35" s="31">
        <v>77</v>
      </c>
      <c r="Q35" s="43">
        <f t="shared" si="30"/>
        <v>2</v>
      </c>
      <c r="R35" s="37">
        <f t="shared" si="34"/>
        <v>77</v>
      </c>
      <c r="S35" s="32">
        <f t="shared" si="32"/>
        <v>185</v>
      </c>
      <c r="T35" s="32">
        <f t="shared" si="27"/>
        <v>22</v>
      </c>
      <c r="U35" s="256"/>
      <c r="V35" s="259"/>
    </row>
    <row r="36" spans="1:22" ht="26.25" customHeight="1" thickBot="1" x14ac:dyDescent="0.3">
      <c r="A36" s="26"/>
      <c r="B36" s="189" t="s">
        <v>23</v>
      </c>
      <c r="C36" s="184"/>
      <c r="D36" s="177"/>
      <c r="E36" s="89"/>
      <c r="F36" s="175"/>
      <c r="G36" s="28"/>
      <c r="H36" s="31"/>
      <c r="I36" s="39" t="s">
        <v>18</v>
      </c>
      <c r="J36" s="38">
        <f>SUM(J30:J35)</f>
        <v>495</v>
      </c>
      <c r="K36" s="48"/>
      <c r="L36" s="157"/>
      <c r="M36" s="39" t="s">
        <v>18</v>
      </c>
      <c r="N36" s="38">
        <f>SUM(N30:N35)</f>
        <v>137</v>
      </c>
      <c r="O36" s="154"/>
      <c r="P36" s="31"/>
      <c r="Q36" s="39" t="s">
        <v>18</v>
      </c>
      <c r="R36" s="38">
        <f>SUM(R30:R35)</f>
        <v>213</v>
      </c>
      <c r="S36" s="29"/>
      <c r="T36" s="29"/>
      <c r="U36" s="40"/>
      <c r="V36" s="41"/>
    </row>
    <row r="37" spans="1:22" ht="17.100000000000001" customHeight="1" x14ac:dyDescent="0.25">
      <c r="A37" s="19">
        <v>1</v>
      </c>
      <c r="B37" s="187" t="s">
        <v>490</v>
      </c>
      <c r="C37" s="182">
        <v>64</v>
      </c>
      <c r="D37" s="176" t="s">
        <v>574</v>
      </c>
      <c r="E37" s="180">
        <v>39378</v>
      </c>
      <c r="F37" s="173" t="s">
        <v>566</v>
      </c>
      <c r="G37" s="20">
        <v>8.5</v>
      </c>
      <c r="H37" s="31">
        <f>IFERROR(VLOOKUP(G37,Таблица!$W$3:$X$152,2,TRUE),0)</f>
        <v>140</v>
      </c>
      <c r="I37" s="43">
        <f>IF(H37="","",RANK(H37,$H$37:$H$42,0))</f>
        <v>1</v>
      </c>
      <c r="J37" s="44">
        <f t="shared" ref="J37:J42" si="35">IF(I37&lt;6,H37,"")</f>
        <v>140</v>
      </c>
      <c r="K37" s="23">
        <v>486</v>
      </c>
      <c r="L37" s="157">
        <f>IFERROR(VLOOKUP(K37,Таблица!$Q$3:$R$152,2),0)</f>
        <v>92</v>
      </c>
      <c r="M37" s="43">
        <f>IF(L37="","",RANK(L37,$L$37:$L$42,0))</f>
        <v>1</v>
      </c>
      <c r="N37" s="44">
        <f>IF(M37&lt;6,L37,"")</f>
        <v>92</v>
      </c>
      <c r="O37" s="161">
        <v>1.2962962962962963E-3</v>
      </c>
      <c r="P37" s="31">
        <v>131</v>
      </c>
      <c r="Q37" s="43">
        <f>IF(P37="","",RANK(P37,$P$37:$P$42,0))</f>
        <v>1</v>
      </c>
      <c r="R37" s="44">
        <f>IF(Q37&lt;6,P37,"")</f>
        <v>131</v>
      </c>
      <c r="S37" s="47">
        <f>H37+L37+P37</f>
        <v>363</v>
      </c>
      <c r="T37" s="47">
        <f t="shared" ref="T37:T42" si="36">IF(ISNUMBER(S37),RANK(S37,$S$9:$S$92,1),"")</f>
        <v>48</v>
      </c>
      <c r="U37" s="255">
        <f>SUM(J37:J42,N37:N42,R37:R42)</f>
        <v>1330</v>
      </c>
      <c r="V37" s="258">
        <f>IF(ISNUMBER(U37),RANK(U37,$U$9:$U$92,0),"")</f>
        <v>1</v>
      </c>
    </row>
    <row r="38" spans="1:22" ht="17.100000000000001" customHeight="1" x14ac:dyDescent="0.25">
      <c r="A38" s="19">
        <v>2</v>
      </c>
      <c r="B38" s="188" t="s">
        <v>491</v>
      </c>
      <c r="C38" s="183">
        <v>99</v>
      </c>
      <c r="D38" s="64" t="s">
        <v>574</v>
      </c>
      <c r="E38" s="181">
        <v>39231</v>
      </c>
      <c r="F38" s="174" t="s">
        <v>566</v>
      </c>
      <c r="G38" s="20">
        <v>9.8000000000000007</v>
      </c>
      <c r="H38" s="31">
        <f>IFERROR(VLOOKUP(G38,Таблица!$W$3:$X$152,2,TRUE),0)</f>
        <v>102</v>
      </c>
      <c r="I38" s="43">
        <f t="shared" ref="I38:I42" si="37">IF(H38="","",RANK(H38,$H$37:$H$42,0))</f>
        <v>6</v>
      </c>
      <c r="J38" s="22" t="str">
        <f t="shared" si="35"/>
        <v/>
      </c>
      <c r="K38" s="23">
        <v>268</v>
      </c>
      <c r="L38" s="157">
        <f>IFERROR(VLOOKUP(K38,Таблица!$Q$3:$R$152,2),0)</f>
        <v>14</v>
      </c>
      <c r="M38" s="43">
        <f t="shared" ref="M38:M42" si="38">IF(L38="","",RANK(L38,$L$37:$L$42,0))</f>
        <v>6</v>
      </c>
      <c r="N38" s="22" t="str">
        <f>IF(M38&lt;6,L38,"")</f>
        <v/>
      </c>
      <c r="O38" s="156">
        <v>1.6608796296296296E-3</v>
      </c>
      <c r="P38" s="31">
        <v>68</v>
      </c>
      <c r="Q38" s="43">
        <f t="shared" ref="Q38:Q42" si="39">IF(P38="","",RANK(P38,$P$37:$P$42,0))</f>
        <v>6</v>
      </c>
      <c r="R38" s="22" t="str">
        <f t="shared" ref="R38" si="40">IF(Q38&lt;6,P38,"")</f>
        <v/>
      </c>
      <c r="S38" s="32">
        <f t="shared" ref="S38:S42" si="41">H38+L38+P38</f>
        <v>184</v>
      </c>
      <c r="T38" s="32">
        <f t="shared" si="36"/>
        <v>20</v>
      </c>
      <c r="U38" s="255"/>
      <c r="V38" s="258"/>
    </row>
    <row r="39" spans="1:22" ht="17.100000000000001" customHeight="1" x14ac:dyDescent="0.25">
      <c r="A39" s="19">
        <v>3</v>
      </c>
      <c r="B39" s="188" t="s">
        <v>492</v>
      </c>
      <c r="C39" s="183">
        <v>21</v>
      </c>
      <c r="D39" s="64" t="s">
        <v>574</v>
      </c>
      <c r="E39" s="181">
        <v>39342</v>
      </c>
      <c r="F39" s="174" t="s">
        <v>566</v>
      </c>
      <c r="G39" s="20">
        <v>8.8000000000000007</v>
      </c>
      <c r="H39" s="31">
        <f>IFERROR(VLOOKUP(G39,Таблица!$W$3:$X$152,2,TRUE),0)</f>
        <v>132</v>
      </c>
      <c r="I39" s="43">
        <f t="shared" si="37"/>
        <v>2</v>
      </c>
      <c r="J39" s="22">
        <f t="shared" si="35"/>
        <v>132</v>
      </c>
      <c r="K39" s="23">
        <v>437</v>
      </c>
      <c r="L39" s="157">
        <f>IFERROR(VLOOKUP(K39,Таблица!$Q$3:$R$152,2),0)</f>
        <v>68</v>
      </c>
      <c r="M39" s="43">
        <f t="shared" si="38"/>
        <v>2</v>
      </c>
      <c r="N39" s="22">
        <f>IF(M39&lt;6,L39,"")</f>
        <v>68</v>
      </c>
      <c r="O39" s="156">
        <v>1.5497685185185182E-3</v>
      </c>
      <c r="P39" s="31">
        <v>87</v>
      </c>
      <c r="Q39" s="43">
        <f t="shared" si="39"/>
        <v>4</v>
      </c>
      <c r="R39" s="22">
        <f>IF(Q39&lt;6,P39,"")</f>
        <v>87</v>
      </c>
      <c r="S39" s="32">
        <f t="shared" si="41"/>
        <v>287</v>
      </c>
      <c r="T39" s="32">
        <f t="shared" si="36"/>
        <v>47</v>
      </c>
      <c r="U39" s="255"/>
      <c r="V39" s="258"/>
    </row>
    <row r="40" spans="1:22" ht="17.100000000000001" customHeight="1" x14ac:dyDescent="0.25">
      <c r="A40" s="19">
        <v>4</v>
      </c>
      <c r="B40" s="188" t="s">
        <v>493</v>
      </c>
      <c r="C40" s="183">
        <v>23</v>
      </c>
      <c r="D40" s="64" t="s">
        <v>574</v>
      </c>
      <c r="E40" s="181">
        <v>39613</v>
      </c>
      <c r="F40" s="174" t="s">
        <v>566</v>
      </c>
      <c r="G40" s="20">
        <v>9.6999999999999993</v>
      </c>
      <c r="H40" s="31">
        <f>IFERROR(VLOOKUP(G40,Таблица!$W$3:$X$152,2,TRUE),0)</f>
        <v>105</v>
      </c>
      <c r="I40" s="43">
        <f t="shared" si="37"/>
        <v>4</v>
      </c>
      <c r="J40" s="22">
        <f>IF(I40&lt;6,H40,"")</f>
        <v>105</v>
      </c>
      <c r="K40" s="23">
        <v>352</v>
      </c>
      <c r="L40" s="157">
        <f>IFERROR(VLOOKUP(K40,Таблица!$Q$3:$R$152,2),0)</f>
        <v>35</v>
      </c>
      <c r="M40" s="43">
        <f t="shared" si="38"/>
        <v>3</v>
      </c>
      <c r="N40" s="22">
        <f t="shared" ref="N40:N42" si="42">IF(M40&lt;6,L40,"")</f>
        <v>35</v>
      </c>
      <c r="O40" s="156">
        <v>1.5347222222222223E-3</v>
      </c>
      <c r="P40" s="31">
        <v>90</v>
      </c>
      <c r="Q40" s="43">
        <f t="shared" si="39"/>
        <v>2</v>
      </c>
      <c r="R40" s="22">
        <f t="shared" ref="R40:R42" si="43">IF(Q40&lt;6,P40,"")</f>
        <v>90</v>
      </c>
      <c r="S40" s="32">
        <f t="shared" si="41"/>
        <v>230</v>
      </c>
      <c r="T40" s="32">
        <f t="shared" si="36"/>
        <v>40</v>
      </c>
      <c r="U40" s="255"/>
      <c r="V40" s="258"/>
    </row>
    <row r="41" spans="1:22" ht="17.100000000000001" customHeight="1" x14ac:dyDescent="0.25">
      <c r="A41" s="19">
        <v>5</v>
      </c>
      <c r="B41" s="188" t="s">
        <v>494</v>
      </c>
      <c r="C41" s="183">
        <v>19</v>
      </c>
      <c r="D41" s="64" t="s">
        <v>574</v>
      </c>
      <c r="E41" s="181">
        <v>39756</v>
      </c>
      <c r="F41" s="174" t="s">
        <v>566</v>
      </c>
      <c r="G41" s="20">
        <v>9.6999999999999993</v>
      </c>
      <c r="H41" s="31">
        <f>IFERROR(VLOOKUP(G41,Таблица!$W$3:$X$152,2,TRUE),0)</f>
        <v>105</v>
      </c>
      <c r="I41" s="43">
        <f t="shared" si="37"/>
        <v>4</v>
      </c>
      <c r="J41" s="22">
        <f t="shared" si="35"/>
        <v>105</v>
      </c>
      <c r="K41" s="23">
        <v>352</v>
      </c>
      <c r="L41" s="157">
        <f>IFERROR(VLOOKUP(K41,Таблица!$Q$3:$R$152,2),0)</f>
        <v>35</v>
      </c>
      <c r="M41" s="43">
        <f t="shared" si="38"/>
        <v>3</v>
      </c>
      <c r="N41" s="22">
        <f t="shared" si="42"/>
        <v>35</v>
      </c>
      <c r="O41" s="156">
        <v>1.5451388888888891E-3</v>
      </c>
      <c r="P41" s="31">
        <v>88</v>
      </c>
      <c r="Q41" s="43">
        <f t="shared" si="39"/>
        <v>3</v>
      </c>
      <c r="R41" s="22">
        <f t="shared" si="43"/>
        <v>88</v>
      </c>
      <c r="S41" s="32">
        <f t="shared" si="41"/>
        <v>228</v>
      </c>
      <c r="T41" s="32">
        <f t="shared" si="36"/>
        <v>39</v>
      </c>
      <c r="U41" s="255"/>
      <c r="V41" s="258"/>
    </row>
    <row r="42" spans="1:22" ht="17.100000000000001" customHeight="1" thickBot="1" x14ac:dyDescent="0.3">
      <c r="A42" s="19">
        <v>6</v>
      </c>
      <c r="B42" s="188" t="s">
        <v>495</v>
      </c>
      <c r="C42" s="183">
        <v>139</v>
      </c>
      <c r="D42" s="64" t="s">
        <v>574</v>
      </c>
      <c r="E42" s="181">
        <v>39417</v>
      </c>
      <c r="F42" s="174" t="s">
        <v>566</v>
      </c>
      <c r="G42" s="20">
        <v>9.4</v>
      </c>
      <c r="H42" s="31">
        <f>IFERROR(VLOOKUP(G42,Таблица!$W$3:$X$152,2,TRUE),0)</f>
        <v>114</v>
      </c>
      <c r="I42" s="43">
        <f t="shared" si="37"/>
        <v>3</v>
      </c>
      <c r="J42" s="37">
        <f t="shared" si="35"/>
        <v>114</v>
      </c>
      <c r="K42" s="23">
        <v>301</v>
      </c>
      <c r="L42" s="157">
        <f>IFERROR(VLOOKUP(K42,Таблица!$Q$3:$R$152,2),0)</f>
        <v>23</v>
      </c>
      <c r="M42" s="43">
        <f t="shared" si="38"/>
        <v>5</v>
      </c>
      <c r="N42" s="37">
        <f t="shared" si="42"/>
        <v>23</v>
      </c>
      <c r="O42" s="156">
        <v>1.5624999999999999E-3</v>
      </c>
      <c r="P42" s="31">
        <v>85</v>
      </c>
      <c r="Q42" s="43">
        <f t="shared" si="39"/>
        <v>5</v>
      </c>
      <c r="R42" s="37">
        <f t="shared" si="43"/>
        <v>85</v>
      </c>
      <c r="S42" s="32">
        <f t="shared" si="41"/>
        <v>222</v>
      </c>
      <c r="T42" s="32">
        <f t="shared" si="36"/>
        <v>35</v>
      </c>
      <c r="U42" s="256"/>
      <c r="V42" s="259"/>
    </row>
    <row r="43" spans="1:22" ht="26.25" customHeight="1" thickBot="1" x14ac:dyDescent="0.3">
      <c r="A43" s="26"/>
      <c r="B43" s="189" t="s">
        <v>23</v>
      </c>
      <c r="C43" s="184"/>
      <c r="D43" s="177"/>
      <c r="E43" s="89"/>
      <c r="F43" s="175"/>
      <c r="G43" s="28"/>
      <c r="H43" s="31"/>
      <c r="I43" s="39" t="s">
        <v>18</v>
      </c>
      <c r="J43" s="38">
        <f>SUM(J37:J42)</f>
        <v>596</v>
      </c>
      <c r="K43" s="48"/>
      <c r="L43" s="157"/>
      <c r="M43" s="39" t="s">
        <v>18</v>
      </c>
      <c r="N43" s="38">
        <f>SUM(N37:N42)</f>
        <v>253</v>
      </c>
      <c r="O43" s="154"/>
      <c r="P43" s="31"/>
      <c r="Q43" s="39" t="s">
        <v>18</v>
      </c>
      <c r="R43" s="38">
        <f>SUM(R37:R42)</f>
        <v>481</v>
      </c>
      <c r="S43" s="29"/>
      <c r="T43" s="29"/>
      <c r="U43" s="40"/>
      <c r="V43" s="41"/>
    </row>
    <row r="44" spans="1:22" ht="17.100000000000001" customHeight="1" x14ac:dyDescent="0.25">
      <c r="A44" s="19">
        <v>1</v>
      </c>
      <c r="B44" s="187" t="s">
        <v>527</v>
      </c>
      <c r="C44" s="182">
        <v>111</v>
      </c>
      <c r="D44" s="176" t="s">
        <v>574</v>
      </c>
      <c r="E44" s="180">
        <v>39535</v>
      </c>
      <c r="F44" s="173" t="s">
        <v>568</v>
      </c>
      <c r="G44" s="20">
        <v>10.5</v>
      </c>
      <c r="H44" s="31">
        <f>IFERROR(VLOOKUP(G44,Таблица!$W$3:$X$152,2,TRUE),0)</f>
        <v>81</v>
      </c>
      <c r="I44" s="43">
        <f>IF(H44="","",RANK(H44,$H$44:$H$49,0))</f>
        <v>4</v>
      </c>
      <c r="J44" s="44">
        <f t="shared" ref="J44:J49" si="44">IF(I44&lt;6,H44,"")</f>
        <v>81</v>
      </c>
      <c r="K44" s="23">
        <v>312</v>
      </c>
      <c r="L44" s="157">
        <f>IFERROR(VLOOKUP(K44,Таблица!$Q$3:$R$152,2),0)</f>
        <v>25</v>
      </c>
      <c r="M44" s="43">
        <f>IF(L44="","",RANK(L44,$L$44:$L$49,0))</f>
        <v>3</v>
      </c>
      <c r="N44" s="44">
        <f>IF(M44&lt;6,L44,"")</f>
        <v>25</v>
      </c>
      <c r="O44" s="161">
        <v>1.6273148148148147E-3</v>
      </c>
      <c r="P44" s="31">
        <v>74</v>
      </c>
      <c r="Q44" s="43">
        <f>IF(P44="","",RANK(P44,$P$44:$P$49,0))</f>
        <v>3</v>
      </c>
      <c r="R44" s="44">
        <f>IF(Q44&lt;6,P44,"")</f>
        <v>74</v>
      </c>
      <c r="S44" s="47">
        <f>H44+L44+P44</f>
        <v>180</v>
      </c>
      <c r="T44" s="47">
        <f t="shared" ref="T44:T49" si="45">IF(ISNUMBER(S44),RANK(S44,$S$9:$S$92,1),"")</f>
        <v>18</v>
      </c>
      <c r="U44" s="255">
        <f>SUM(J44:J49,N44:N49,R44:R49)</f>
        <v>978</v>
      </c>
      <c r="V44" s="258">
        <f>IF(ISNUMBER(U44),RANK(U44,$U$9:$U$92,0),"")</f>
        <v>5</v>
      </c>
    </row>
    <row r="45" spans="1:22" ht="17.100000000000001" customHeight="1" x14ac:dyDescent="0.25">
      <c r="A45" s="19">
        <v>2</v>
      </c>
      <c r="B45" s="188" t="s">
        <v>528</v>
      </c>
      <c r="C45" s="183">
        <v>47</v>
      </c>
      <c r="D45" s="64" t="s">
        <v>574</v>
      </c>
      <c r="E45" s="181">
        <v>39224</v>
      </c>
      <c r="F45" s="174" t="s">
        <v>568</v>
      </c>
      <c r="G45" s="20">
        <v>10.1</v>
      </c>
      <c r="H45" s="31">
        <f>IFERROR(VLOOKUP(G45,Таблица!$W$3:$X$152,2,TRUE),0)</f>
        <v>93</v>
      </c>
      <c r="I45" s="43">
        <f t="shared" ref="I45:I49" si="46">IF(H45="","",RANK(H45,$H$44:$H$49,0))</f>
        <v>3</v>
      </c>
      <c r="J45" s="22">
        <f t="shared" si="44"/>
        <v>93</v>
      </c>
      <c r="K45" s="23">
        <v>301</v>
      </c>
      <c r="L45" s="157">
        <f>IFERROR(VLOOKUP(K45,Таблица!$Q$3:$R$152,2),0)</f>
        <v>23</v>
      </c>
      <c r="M45" s="43">
        <f t="shared" ref="M45:M49" si="47">IF(L45="","",RANK(L45,$L$44:$L$49,0))</f>
        <v>5</v>
      </c>
      <c r="N45" s="22">
        <f>IF(M45&lt;6,L45,"")</f>
        <v>23</v>
      </c>
      <c r="O45" s="156">
        <v>1.7743055555555552E-3</v>
      </c>
      <c r="P45" s="31">
        <v>49</v>
      </c>
      <c r="Q45" s="43">
        <f t="shared" ref="Q45:Q49" si="48">IF(P45="","",RANK(P45,$P$44:$P$49,0))</f>
        <v>5</v>
      </c>
      <c r="R45" s="22">
        <f t="shared" ref="R45" si="49">IF(Q45&lt;6,P45,"")</f>
        <v>49</v>
      </c>
      <c r="S45" s="32">
        <f t="shared" ref="S45:S49" si="50">H45+L45+P45</f>
        <v>165</v>
      </c>
      <c r="T45" s="32">
        <f t="shared" si="45"/>
        <v>16</v>
      </c>
      <c r="U45" s="255"/>
      <c r="V45" s="258"/>
    </row>
    <row r="46" spans="1:22" ht="16.5" customHeight="1" x14ac:dyDescent="0.25">
      <c r="A46" s="19">
        <v>3</v>
      </c>
      <c r="B46" s="188" t="s">
        <v>529</v>
      </c>
      <c r="C46" s="183">
        <v>8</v>
      </c>
      <c r="D46" s="64" t="s">
        <v>574</v>
      </c>
      <c r="E46" s="181">
        <v>39316</v>
      </c>
      <c r="F46" s="174" t="s">
        <v>568</v>
      </c>
      <c r="G46" s="20">
        <v>9.5</v>
      </c>
      <c r="H46" s="31">
        <f>IFERROR(VLOOKUP(G46,Таблица!$W$3:$X$152,2,TRUE),0)</f>
        <v>111</v>
      </c>
      <c r="I46" s="43">
        <f t="shared" si="46"/>
        <v>2</v>
      </c>
      <c r="J46" s="22">
        <f t="shared" si="44"/>
        <v>111</v>
      </c>
      <c r="K46" s="23">
        <v>373</v>
      </c>
      <c r="L46" s="157">
        <f>IFERROR(VLOOKUP(K46,Таблица!$Q$3:$R$152,2),0)</f>
        <v>42</v>
      </c>
      <c r="M46" s="43">
        <f t="shared" si="47"/>
        <v>1</v>
      </c>
      <c r="N46" s="22">
        <f>IF(M46&lt;6,L46,"")</f>
        <v>42</v>
      </c>
      <c r="O46" s="156">
        <v>1.6006944444444445E-3</v>
      </c>
      <c r="P46" s="31">
        <v>79</v>
      </c>
      <c r="Q46" s="43">
        <f t="shared" si="48"/>
        <v>2</v>
      </c>
      <c r="R46" s="22">
        <f>IF(Q46&lt;6,P46,"")</f>
        <v>79</v>
      </c>
      <c r="S46" s="32">
        <f t="shared" si="50"/>
        <v>232</v>
      </c>
      <c r="T46" s="32">
        <f t="shared" si="45"/>
        <v>41</v>
      </c>
      <c r="U46" s="255"/>
      <c r="V46" s="258"/>
    </row>
    <row r="47" spans="1:22" ht="17.100000000000001" customHeight="1" x14ac:dyDescent="0.25">
      <c r="A47" s="19">
        <v>4</v>
      </c>
      <c r="B47" s="188" t="s">
        <v>530</v>
      </c>
      <c r="C47" s="183">
        <v>1</v>
      </c>
      <c r="D47" s="64" t="s">
        <v>574</v>
      </c>
      <c r="E47" s="181">
        <v>39182</v>
      </c>
      <c r="F47" s="174" t="s">
        <v>568</v>
      </c>
      <c r="G47" s="20">
        <v>10.7</v>
      </c>
      <c r="H47" s="31">
        <f>IFERROR(VLOOKUP(G47,Таблица!$W$3:$X$152,2,TRUE),0)</f>
        <v>75</v>
      </c>
      <c r="I47" s="43">
        <f t="shared" si="46"/>
        <v>6</v>
      </c>
      <c r="J47" s="22" t="str">
        <f t="shared" si="44"/>
        <v/>
      </c>
      <c r="K47" s="23">
        <v>300</v>
      </c>
      <c r="L47" s="157">
        <f>IFERROR(VLOOKUP(K47,Таблица!$Q$3:$R$152,2),0)</f>
        <v>22</v>
      </c>
      <c r="M47" s="43">
        <f t="shared" si="47"/>
        <v>6</v>
      </c>
      <c r="N47" s="22" t="str">
        <f t="shared" ref="N47:N49" si="51">IF(M47&lt;6,L47,"")</f>
        <v/>
      </c>
      <c r="O47" s="156">
        <v>1.7222222222222222E-3</v>
      </c>
      <c r="P47" s="31">
        <v>58</v>
      </c>
      <c r="Q47" s="43">
        <f t="shared" si="48"/>
        <v>4</v>
      </c>
      <c r="R47" s="22">
        <f t="shared" ref="R47:R49" si="52">IF(Q47&lt;6,P47,"")</f>
        <v>58</v>
      </c>
      <c r="S47" s="32">
        <f t="shared" si="50"/>
        <v>155</v>
      </c>
      <c r="T47" s="32">
        <f t="shared" si="45"/>
        <v>12</v>
      </c>
      <c r="U47" s="255"/>
      <c r="V47" s="258"/>
    </row>
    <row r="48" spans="1:22" ht="17.100000000000001" customHeight="1" x14ac:dyDescent="0.25">
      <c r="A48" s="19">
        <v>5</v>
      </c>
      <c r="B48" s="188" t="s">
        <v>531</v>
      </c>
      <c r="C48" s="183">
        <v>3</v>
      </c>
      <c r="D48" s="64" t="s">
        <v>574</v>
      </c>
      <c r="E48" s="181">
        <v>39445</v>
      </c>
      <c r="F48" s="174" t="s">
        <v>568</v>
      </c>
      <c r="G48" s="20">
        <v>10.5</v>
      </c>
      <c r="H48" s="31">
        <f>IFERROR(VLOOKUP(G48,Таблица!$W$3:$X$152,2,TRUE),0)</f>
        <v>81</v>
      </c>
      <c r="I48" s="43">
        <f t="shared" si="46"/>
        <v>4</v>
      </c>
      <c r="J48" s="22">
        <f t="shared" si="44"/>
        <v>81</v>
      </c>
      <c r="K48" s="23">
        <v>309</v>
      </c>
      <c r="L48" s="157">
        <f>IFERROR(VLOOKUP(K48,Таблица!$Q$3:$R$152,2),0)</f>
        <v>25</v>
      </c>
      <c r="M48" s="43">
        <f t="shared" si="47"/>
        <v>3</v>
      </c>
      <c r="N48" s="22">
        <f t="shared" si="51"/>
        <v>25</v>
      </c>
      <c r="O48" s="156">
        <v>1.7719907407407409E-3</v>
      </c>
      <c r="P48" s="31">
        <v>49</v>
      </c>
      <c r="Q48" s="43">
        <f t="shared" si="48"/>
        <v>5</v>
      </c>
      <c r="R48" s="22"/>
      <c r="S48" s="32">
        <f t="shared" si="50"/>
        <v>155</v>
      </c>
      <c r="T48" s="32">
        <f t="shared" si="45"/>
        <v>12</v>
      </c>
      <c r="U48" s="255"/>
      <c r="V48" s="258"/>
    </row>
    <row r="49" spans="1:22" ht="17.100000000000001" customHeight="1" thickBot="1" x14ac:dyDescent="0.3">
      <c r="A49" s="19">
        <v>6</v>
      </c>
      <c r="B49" s="188" t="s">
        <v>532</v>
      </c>
      <c r="C49" s="183">
        <v>9</v>
      </c>
      <c r="D49" s="64" t="s">
        <v>574</v>
      </c>
      <c r="E49" s="181">
        <v>39636</v>
      </c>
      <c r="F49" s="174" t="s">
        <v>568</v>
      </c>
      <c r="G49" s="20">
        <v>9.1999999999999993</v>
      </c>
      <c r="H49" s="31">
        <f>IFERROR(VLOOKUP(G49,Таблица!$W$3:$X$152,2,TRUE),0)</f>
        <v>120</v>
      </c>
      <c r="I49" s="43">
        <f t="shared" si="46"/>
        <v>1</v>
      </c>
      <c r="J49" s="37">
        <f t="shared" si="44"/>
        <v>120</v>
      </c>
      <c r="K49" s="23">
        <v>334</v>
      </c>
      <c r="L49" s="157">
        <f>IFERROR(VLOOKUP(K49,Таблица!$Q$3:$R$152,2),0)</f>
        <v>31</v>
      </c>
      <c r="M49" s="43">
        <f t="shared" si="47"/>
        <v>2</v>
      </c>
      <c r="N49" s="37">
        <f t="shared" si="51"/>
        <v>31</v>
      </c>
      <c r="O49" s="156">
        <v>1.5555555555555557E-3</v>
      </c>
      <c r="P49" s="31">
        <v>86</v>
      </c>
      <c r="Q49" s="43">
        <f t="shared" si="48"/>
        <v>1</v>
      </c>
      <c r="R49" s="37">
        <f t="shared" si="52"/>
        <v>86</v>
      </c>
      <c r="S49" s="32">
        <f t="shared" si="50"/>
        <v>237</v>
      </c>
      <c r="T49" s="32">
        <f t="shared" si="45"/>
        <v>44</v>
      </c>
      <c r="U49" s="256"/>
      <c r="V49" s="259"/>
    </row>
    <row r="50" spans="1:22" ht="26.25" customHeight="1" thickBot="1" x14ac:dyDescent="0.3">
      <c r="A50" s="26"/>
      <c r="B50" s="189" t="s">
        <v>23</v>
      </c>
      <c r="C50" s="184"/>
      <c r="D50" s="177"/>
      <c r="E50" s="89"/>
      <c r="F50" s="175"/>
      <c r="G50" s="28"/>
      <c r="H50" s="31"/>
      <c r="I50" s="39" t="s">
        <v>18</v>
      </c>
      <c r="J50" s="38">
        <f>SUM(J44:J49)</f>
        <v>486</v>
      </c>
      <c r="K50" s="48"/>
      <c r="L50" s="157"/>
      <c r="M50" s="39" t="s">
        <v>18</v>
      </c>
      <c r="N50" s="38">
        <f>SUM(N44:N49)</f>
        <v>146</v>
      </c>
      <c r="O50" s="154"/>
      <c r="P50" s="31"/>
      <c r="Q50" s="39" t="s">
        <v>18</v>
      </c>
      <c r="R50" s="38">
        <f>SUM(R44:R49)</f>
        <v>346</v>
      </c>
      <c r="S50" s="29"/>
      <c r="T50" s="29"/>
      <c r="U50" s="40"/>
      <c r="V50" s="41"/>
    </row>
    <row r="51" spans="1:22" ht="17.100000000000001" customHeight="1" x14ac:dyDescent="0.25">
      <c r="A51" s="19">
        <v>1</v>
      </c>
      <c r="B51" s="187" t="s">
        <v>546</v>
      </c>
      <c r="C51" s="182">
        <v>107</v>
      </c>
      <c r="D51" s="176" t="s">
        <v>574</v>
      </c>
      <c r="E51" s="180">
        <v>39585</v>
      </c>
      <c r="F51" s="173" t="s">
        <v>569</v>
      </c>
      <c r="G51" s="20">
        <v>9.5</v>
      </c>
      <c r="H51" s="31">
        <f>IFERROR(VLOOKUP(G51,Таблица!$W$3:$X$152,2,TRUE),0)</f>
        <v>111</v>
      </c>
      <c r="I51" s="43">
        <f>IF(H51="","",RANK(H51,$H$51:$H$56,0))</f>
        <v>1</v>
      </c>
      <c r="J51" s="44">
        <f t="shared" ref="J51:J56" si="53">IF(I51&lt;6,H51,"")</f>
        <v>111</v>
      </c>
      <c r="K51" s="23">
        <v>340</v>
      </c>
      <c r="L51" s="157">
        <f>IFERROR(VLOOKUP(K51,Таблица!$Q$3:$R$152,2),0)</f>
        <v>32</v>
      </c>
      <c r="M51" s="43">
        <f>IF(L51="","",RANK(L51,$L$51:$L$56,0))</f>
        <v>3</v>
      </c>
      <c r="N51" s="44">
        <f>IF(M51&lt;6,L51,"")</f>
        <v>32</v>
      </c>
      <c r="O51" s="161">
        <v>1.6689814814814814E-3</v>
      </c>
      <c r="P51" s="31">
        <v>67</v>
      </c>
      <c r="Q51" s="43">
        <f>IF(P51="","",RANK(P51,$P$51:$P$56,0))</f>
        <v>3</v>
      </c>
      <c r="R51" s="44">
        <f>IF(Q51&lt;6,P51,"")</f>
        <v>67</v>
      </c>
      <c r="S51" s="47">
        <f>H51+L51+P51</f>
        <v>210</v>
      </c>
      <c r="T51" s="47">
        <f t="shared" ref="T51:T56" si="54">IF(ISNUMBER(S51),RANK(S51,$S$9:$S$92,1),"")</f>
        <v>30</v>
      </c>
      <c r="U51" s="254">
        <f>SUM(J51:J56,N51:N56,R51:R56)</f>
        <v>961</v>
      </c>
      <c r="V51" s="257">
        <f>IF(ISNUMBER(U51),RANK(U51,$U$9:$U$92,0),"")</f>
        <v>6</v>
      </c>
    </row>
    <row r="52" spans="1:22" ht="17.100000000000001" customHeight="1" x14ac:dyDescent="0.25">
      <c r="A52" s="19">
        <v>2</v>
      </c>
      <c r="B52" s="188" t="s">
        <v>547</v>
      </c>
      <c r="C52" s="183">
        <v>189</v>
      </c>
      <c r="D52" s="64" t="s">
        <v>574</v>
      </c>
      <c r="E52" s="181">
        <v>39640</v>
      </c>
      <c r="F52" s="174" t="s">
        <v>569</v>
      </c>
      <c r="G52" s="20">
        <v>9.6999999999999993</v>
      </c>
      <c r="H52" s="31">
        <f>IFERROR(VLOOKUP(G52,Таблица!$W$3:$X$152,2,TRUE),0)</f>
        <v>105</v>
      </c>
      <c r="I52" s="43">
        <f t="shared" ref="I52:I56" si="55">IF(H52="","",RANK(H52,$H$51:$H$56,0))</f>
        <v>2</v>
      </c>
      <c r="J52" s="22">
        <f t="shared" si="53"/>
        <v>105</v>
      </c>
      <c r="K52" s="23">
        <v>374</v>
      </c>
      <c r="L52" s="157">
        <f>IFERROR(VLOOKUP(K52,Таблица!$Q$3:$R$152,2),0)</f>
        <v>42</v>
      </c>
      <c r="M52" s="43">
        <f t="shared" ref="M52:M56" si="56">IF(L52="","",RANK(L52,$L$51:$L$56,0))</f>
        <v>1</v>
      </c>
      <c r="N52" s="22">
        <f>IF(M52&lt;6,L52,"")</f>
        <v>42</v>
      </c>
      <c r="O52" s="156">
        <v>1.7789351851851853E-3</v>
      </c>
      <c r="P52" s="31">
        <v>48</v>
      </c>
      <c r="Q52" s="43">
        <f t="shared" ref="Q52:Q56" si="57">IF(P52="","",RANK(P52,$P$51:$P$56,0))</f>
        <v>4</v>
      </c>
      <c r="R52" s="22">
        <f t="shared" ref="R52" si="58">IF(Q52&lt;6,P52,"")</f>
        <v>48</v>
      </c>
      <c r="S52" s="32">
        <f t="shared" ref="S52:S56" si="59">H52+L52+P52</f>
        <v>195</v>
      </c>
      <c r="T52" s="32">
        <f t="shared" si="54"/>
        <v>24</v>
      </c>
      <c r="U52" s="255"/>
      <c r="V52" s="258"/>
    </row>
    <row r="53" spans="1:22" ht="17.100000000000001" customHeight="1" x14ac:dyDescent="0.25">
      <c r="A53" s="19">
        <v>3</v>
      </c>
      <c r="B53" s="188" t="s">
        <v>548</v>
      </c>
      <c r="C53" s="183">
        <v>108</v>
      </c>
      <c r="D53" s="64" t="s">
        <v>574</v>
      </c>
      <c r="E53" s="181">
        <v>39541</v>
      </c>
      <c r="F53" s="174" t="s">
        <v>569</v>
      </c>
      <c r="G53" s="20"/>
      <c r="H53" s="31">
        <f>IFERROR(VLOOKUP(G53,Таблица!$W$3:$X$152,2,TRUE),0)</f>
        <v>0</v>
      </c>
      <c r="I53" s="43">
        <f t="shared" si="55"/>
        <v>6</v>
      </c>
      <c r="J53" s="22" t="str">
        <f t="shared" si="53"/>
        <v/>
      </c>
      <c r="K53" s="23"/>
      <c r="L53" s="157">
        <f>IFERROR(VLOOKUP(K53,Таблица!$Q$3:$R$152,2),0)</f>
        <v>0</v>
      </c>
      <c r="M53" s="43">
        <f t="shared" si="56"/>
        <v>6</v>
      </c>
      <c r="N53" s="22" t="str">
        <f>IF(M53&lt;6,L53,"")</f>
        <v/>
      </c>
      <c r="O53" s="153"/>
      <c r="P53" s="31"/>
      <c r="Q53" s="43" t="str">
        <f t="shared" si="57"/>
        <v/>
      </c>
      <c r="R53" s="22" t="str">
        <f>IF(Q53&lt;6,P53,"")</f>
        <v/>
      </c>
      <c r="S53" s="32">
        <f t="shared" si="59"/>
        <v>0</v>
      </c>
      <c r="T53" s="32">
        <f t="shared" si="54"/>
        <v>1</v>
      </c>
      <c r="U53" s="255"/>
      <c r="V53" s="258"/>
    </row>
    <row r="54" spans="1:22" ht="17.100000000000001" customHeight="1" x14ac:dyDescent="0.25">
      <c r="A54" s="19">
        <v>4</v>
      </c>
      <c r="B54" s="188" t="s">
        <v>549</v>
      </c>
      <c r="C54" s="183">
        <v>106</v>
      </c>
      <c r="D54" s="64" t="s">
        <v>574</v>
      </c>
      <c r="E54" s="181">
        <v>39619</v>
      </c>
      <c r="F54" s="174" t="s">
        <v>569</v>
      </c>
      <c r="G54" s="20">
        <v>10</v>
      </c>
      <c r="H54" s="31">
        <f>IFERROR(VLOOKUP(G54,Таблица!$W$3:$X$152,2,TRUE),0)</f>
        <v>96</v>
      </c>
      <c r="I54" s="43">
        <f t="shared" si="55"/>
        <v>4</v>
      </c>
      <c r="J54" s="22">
        <f t="shared" si="53"/>
        <v>96</v>
      </c>
      <c r="K54" s="23">
        <v>354</v>
      </c>
      <c r="L54" s="157">
        <f>IFERROR(VLOOKUP(K54,Таблица!$Q$3:$R$152,2),0)</f>
        <v>36</v>
      </c>
      <c r="M54" s="43">
        <f t="shared" si="56"/>
        <v>2</v>
      </c>
      <c r="N54" s="22">
        <f t="shared" ref="N54:N56" si="60">IF(M54&lt;6,L54,"")</f>
        <v>36</v>
      </c>
      <c r="O54" s="156">
        <v>1.6516203703703704E-3</v>
      </c>
      <c r="P54" s="31">
        <v>70</v>
      </c>
      <c r="Q54" s="43">
        <f t="shared" si="57"/>
        <v>2</v>
      </c>
      <c r="R54" s="22">
        <f t="shared" ref="R54:R56" si="61">IF(Q54&lt;6,P54,"")</f>
        <v>70</v>
      </c>
      <c r="S54" s="32">
        <f t="shared" si="59"/>
        <v>202</v>
      </c>
      <c r="T54" s="32">
        <f t="shared" si="54"/>
        <v>27</v>
      </c>
      <c r="U54" s="255"/>
      <c r="V54" s="258"/>
    </row>
    <row r="55" spans="1:22" ht="17.100000000000001" customHeight="1" x14ac:dyDescent="0.25">
      <c r="A55" s="19">
        <v>5</v>
      </c>
      <c r="B55" s="188" t="s">
        <v>550</v>
      </c>
      <c r="C55" s="183">
        <v>118</v>
      </c>
      <c r="D55" s="64" t="s">
        <v>574</v>
      </c>
      <c r="E55" s="181">
        <v>39384</v>
      </c>
      <c r="F55" s="174" t="s">
        <v>569</v>
      </c>
      <c r="G55" s="20">
        <v>10.4</v>
      </c>
      <c r="H55" s="31">
        <f>IFERROR(VLOOKUP(G55,Таблица!$W$3:$X$152,2,TRUE),0)</f>
        <v>84</v>
      </c>
      <c r="I55" s="43">
        <f t="shared" si="55"/>
        <v>5</v>
      </c>
      <c r="J55" s="22">
        <f t="shared" si="53"/>
        <v>84</v>
      </c>
      <c r="K55" s="23">
        <v>301</v>
      </c>
      <c r="L55" s="157">
        <f>IFERROR(VLOOKUP(K55,Таблица!$Q$3:$R$152,2),0)</f>
        <v>23</v>
      </c>
      <c r="M55" s="43">
        <f t="shared" si="56"/>
        <v>5</v>
      </c>
      <c r="N55" s="22">
        <f t="shared" si="60"/>
        <v>23</v>
      </c>
      <c r="O55" s="156">
        <v>1.9004629629629632E-3</v>
      </c>
      <c r="P55" s="31">
        <v>27</v>
      </c>
      <c r="Q55" s="43">
        <f t="shared" si="57"/>
        <v>5</v>
      </c>
      <c r="R55" s="22">
        <f t="shared" si="61"/>
        <v>27</v>
      </c>
      <c r="S55" s="32">
        <f t="shared" si="59"/>
        <v>134</v>
      </c>
      <c r="T55" s="32">
        <f t="shared" si="54"/>
        <v>9</v>
      </c>
      <c r="U55" s="255"/>
      <c r="V55" s="258"/>
    </row>
    <row r="56" spans="1:22" ht="17.100000000000001" customHeight="1" thickBot="1" x14ac:dyDescent="0.3">
      <c r="A56" s="19">
        <v>6</v>
      </c>
      <c r="B56" s="188" t="s">
        <v>551</v>
      </c>
      <c r="C56" s="183">
        <v>145</v>
      </c>
      <c r="D56" s="64" t="s">
        <v>574</v>
      </c>
      <c r="E56" s="181">
        <v>39106</v>
      </c>
      <c r="F56" s="174" t="s">
        <v>569</v>
      </c>
      <c r="G56" s="20">
        <v>9.6999999999999993</v>
      </c>
      <c r="H56" s="31">
        <f>IFERROR(VLOOKUP(G56,Таблица!$W$3:$X$152,2,TRUE),0)</f>
        <v>105</v>
      </c>
      <c r="I56" s="43">
        <f t="shared" si="55"/>
        <v>2</v>
      </c>
      <c r="J56" s="37">
        <f t="shared" si="53"/>
        <v>105</v>
      </c>
      <c r="K56" s="23">
        <v>328</v>
      </c>
      <c r="L56" s="157">
        <f>IFERROR(VLOOKUP(K56,Таблица!$Q$3:$R$152,2),0)</f>
        <v>29</v>
      </c>
      <c r="M56" s="43">
        <f t="shared" si="56"/>
        <v>4</v>
      </c>
      <c r="N56" s="37">
        <f t="shared" si="60"/>
        <v>29</v>
      </c>
      <c r="O56" s="156">
        <v>1.5567129629629629E-3</v>
      </c>
      <c r="P56" s="31">
        <v>86</v>
      </c>
      <c r="Q56" s="43">
        <f t="shared" si="57"/>
        <v>1</v>
      </c>
      <c r="R56" s="37">
        <f t="shared" si="61"/>
        <v>86</v>
      </c>
      <c r="S56" s="32">
        <f t="shared" si="59"/>
        <v>220</v>
      </c>
      <c r="T56" s="32">
        <f t="shared" si="54"/>
        <v>34</v>
      </c>
      <c r="U56" s="256"/>
      <c r="V56" s="259"/>
    </row>
    <row r="57" spans="1:22" ht="26.25" customHeight="1" thickBot="1" x14ac:dyDescent="0.3">
      <c r="A57" s="26"/>
      <c r="B57" s="189" t="s">
        <v>23</v>
      </c>
      <c r="C57" s="184"/>
      <c r="D57" s="177"/>
      <c r="E57" s="89"/>
      <c r="F57" s="178"/>
      <c r="G57" s="28"/>
      <c r="H57" s="31"/>
      <c r="I57" s="39" t="s">
        <v>18</v>
      </c>
      <c r="J57" s="38">
        <f>SUM(J51:J56)</f>
        <v>501</v>
      </c>
      <c r="K57" s="48"/>
      <c r="L57" s="157"/>
      <c r="M57" s="39" t="s">
        <v>18</v>
      </c>
      <c r="N57" s="38">
        <f>SUM(N51:N56)</f>
        <v>162</v>
      </c>
      <c r="O57" s="154"/>
      <c r="P57" s="31"/>
      <c r="Q57" s="39" t="s">
        <v>18</v>
      </c>
      <c r="R57" s="38">
        <f>SUM(R51:R56)</f>
        <v>298</v>
      </c>
      <c r="S57" s="29"/>
      <c r="T57" s="29"/>
      <c r="U57" s="40"/>
      <c r="V57" s="41"/>
    </row>
    <row r="58" spans="1:22" ht="17.100000000000001" customHeight="1" x14ac:dyDescent="0.25">
      <c r="A58" s="19">
        <v>1</v>
      </c>
      <c r="B58" s="166" t="s">
        <v>515</v>
      </c>
      <c r="C58" s="185">
        <v>11</v>
      </c>
      <c r="D58" s="176" t="s">
        <v>574</v>
      </c>
      <c r="E58" s="180">
        <v>39528</v>
      </c>
      <c r="F58" s="173" t="s">
        <v>587</v>
      </c>
      <c r="G58" s="171">
        <v>9.8000000000000007</v>
      </c>
      <c r="H58" s="31">
        <f>IFERROR(VLOOKUP(G58,Таблица!$W$3:$X$152,2,TRUE),0)</f>
        <v>102</v>
      </c>
      <c r="I58" s="43">
        <f>IF(H58="","",RANK(H58,$H$58:$H$63,0))</f>
        <v>5</v>
      </c>
      <c r="J58" s="44">
        <f t="shared" ref="J58:J63" si="62">IF(I58&lt;6,H58,"")</f>
        <v>102</v>
      </c>
      <c r="K58" s="23">
        <v>285</v>
      </c>
      <c r="L58" s="157">
        <f>IFERROR(VLOOKUP(K58,Таблица!$Q$3:$R$152,2),0)</f>
        <v>19</v>
      </c>
      <c r="M58" s="43">
        <f>IF(L58="","",RANK(L58,$L$58:$L$63,0))</f>
        <v>4</v>
      </c>
      <c r="N58" s="44">
        <f>IF(M58&lt;6,L58,"")</f>
        <v>19</v>
      </c>
      <c r="O58" s="161">
        <v>1.5775462962962963E-3</v>
      </c>
      <c r="P58" s="31">
        <v>83</v>
      </c>
      <c r="Q58" s="43">
        <f>IF(P58="","",RANK(P58,$P$58:$P$63,0))</f>
        <v>3</v>
      </c>
      <c r="R58" s="44">
        <f>IF(Q58&lt;6,P58,"")</f>
        <v>83</v>
      </c>
      <c r="S58" s="47">
        <f>H58+L58+P58</f>
        <v>204</v>
      </c>
      <c r="T58" s="47">
        <f t="shared" ref="T58:T63" si="63">IF(ISNUMBER(S58),RANK(S58,$S$9:$S$92,1),"")</f>
        <v>28</v>
      </c>
      <c r="U58" s="254">
        <f>SUM(J58:J63,N58:N63,R58:R63)</f>
        <v>1064</v>
      </c>
      <c r="V58" s="257">
        <f>IF(ISNUMBER(U58),RANK(U58,$U$9:$U$92,0),"")</f>
        <v>2</v>
      </c>
    </row>
    <row r="59" spans="1:22" ht="17.100000000000001" customHeight="1" x14ac:dyDescent="0.25">
      <c r="A59" s="19">
        <v>2</v>
      </c>
      <c r="B59" s="166" t="s">
        <v>516</v>
      </c>
      <c r="C59" s="186">
        <v>14</v>
      </c>
      <c r="D59" s="64" t="s">
        <v>574</v>
      </c>
      <c r="E59" s="181">
        <v>39666</v>
      </c>
      <c r="F59" s="174" t="s">
        <v>587</v>
      </c>
      <c r="G59" s="171">
        <v>9.6</v>
      </c>
      <c r="H59" s="31">
        <f>IFERROR(VLOOKUP(G59,Таблица!$W$3:$X$152,2,TRUE),0)</f>
        <v>108</v>
      </c>
      <c r="I59" s="43">
        <f t="shared" ref="I59:I63" si="64">IF(H59="","",RANK(H59,$H$58:$H$63,0))</f>
        <v>4</v>
      </c>
      <c r="J59" s="22">
        <f t="shared" si="62"/>
        <v>108</v>
      </c>
      <c r="K59" s="23">
        <v>342</v>
      </c>
      <c r="L59" s="157">
        <f>IFERROR(VLOOKUP(K59,Таблица!$Q$3:$R$152,2),0)</f>
        <v>33</v>
      </c>
      <c r="M59" s="43">
        <f t="shared" ref="M59:M63" si="65">IF(L59="","",RANK(L59,$L$58:$L$63,0))</f>
        <v>1</v>
      </c>
      <c r="N59" s="22">
        <f>IF(M59&lt;6,L59,"")</f>
        <v>33</v>
      </c>
      <c r="O59" s="156">
        <v>1.5706018518518519E-3</v>
      </c>
      <c r="P59" s="31">
        <v>84</v>
      </c>
      <c r="Q59" s="43">
        <f t="shared" ref="Q59:Q63" si="66">IF(P59="","",RANK(P59,$P$58:$P$63,0))</f>
        <v>2</v>
      </c>
      <c r="R59" s="22">
        <f t="shared" ref="R59" si="67">IF(Q59&lt;6,P59,"")</f>
        <v>84</v>
      </c>
      <c r="S59" s="32">
        <f t="shared" ref="S59:S63" si="68">H59+L59+P59</f>
        <v>225</v>
      </c>
      <c r="T59" s="32">
        <f t="shared" si="63"/>
        <v>37</v>
      </c>
      <c r="U59" s="255"/>
      <c r="V59" s="258"/>
    </row>
    <row r="60" spans="1:22" ht="17.100000000000001" customHeight="1" x14ac:dyDescent="0.25">
      <c r="A60" s="19">
        <v>3</v>
      </c>
      <c r="B60" s="166" t="s">
        <v>517</v>
      </c>
      <c r="C60" s="186">
        <v>35</v>
      </c>
      <c r="D60" s="64" t="s">
        <v>574</v>
      </c>
      <c r="E60" s="181">
        <v>39389</v>
      </c>
      <c r="F60" s="174" t="s">
        <v>587</v>
      </c>
      <c r="G60" s="171">
        <v>9</v>
      </c>
      <c r="H60" s="31">
        <f>IFERROR(VLOOKUP(G60,Таблица!$W$3:$X$152,2,TRUE),0)</f>
        <v>126</v>
      </c>
      <c r="I60" s="43">
        <f t="shared" si="64"/>
        <v>1</v>
      </c>
      <c r="J60" s="22">
        <f t="shared" si="62"/>
        <v>126</v>
      </c>
      <c r="K60" s="23">
        <v>306</v>
      </c>
      <c r="L60" s="157">
        <f>IFERROR(VLOOKUP(K60,Таблица!$Q$3:$R$152,2),0)</f>
        <v>24</v>
      </c>
      <c r="M60" s="43">
        <f t="shared" si="65"/>
        <v>3</v>
      </c>
      <c r="N60" s="22">
        <f>IF(M60&lt;6,L60,"")</f>
        <v>24</v>
      </c>
      <c r="O60" s="156">
        <v>1.6851851851851852E-3</v>
      </c>
      <c r="P60" s="31">
        <v>64</v>
      </c>
      <c r="Q60" s="43">
        <f t="shared" si="66"/>
        <v>4</v>
      </c>
      <c r="R60" s="22">
        <f>IF(Q60&lt;6,P60,"")</f>
        <v>64</v>
      </c>
      <c r="S60" s="32">
        <f t="shared" si="68"/>
        <v>214</v>
      </c>
      <c r="T60" s="32">
        <f t="shared" si="63"/>
        <v>32</v>
      </c>
      <c r="U60" s="255"/>
      <c r="V60" s="258"/>
    </row>
    <row r="61" spans="1:22" ht="17.100000000000001" customHeight="1" x14ac:dyDescent="0.25">
      <c r="A61" s="19">
        <v>4</v>
      </c>
      <c r="B61" s="166" t="s">
        <v>598</v>
      </c>
      <c r="C61" s="186">
        <v>54</v>
      </c>
      <c r="D61" s="64" t="s">
        <v>574</v>
      </c>
      <c r="E61" s="181">
        <v>39610</v>
      </c>
      <c r="F61" s="174" t="s">
        <v>587</v>
      </c>
      <c r="G61" s="171">
        <v>9.3000000000000007</v>
      </c>
      <c r="H61" s="31">
        <f>IFERROR(VLOOKUP(G61,Таблица!$W$3:$X$152,2,TRUE),0)</f>
        <v>117</v>
      </c>
      <c r="I61" s="43">
        <f t="shared" si="64"/>
        <v>3</v>
      </c>
      <c r="J61" s="22">
        <f t="shared" si="62"/>
        <v>117</v>
      </c>
      <c r="K61" s="23">
        <v>334</v>
      </c>
      <c r="L61" s="157">
        <f>IFERROR(VLOOKUP(K61,Таблица!$Q$3:$R$152,2),0)</f>
        <v>31</v>
      </c>
      <c r="M61" s="43">
        <f t="shared" si="65"/>
        <v>2</v>
      </c>
      <c r="N61" s="22">
        <f t="shared" ref="N61:N63" si="69">IF(M61&lt;6,L61,"")</f>
        <v>31</v>
      </c>
      <c r="O61" s="156">
        <v>1.8576388888888887E-3</v>
      </c>
      <c r="P61" s="31">
        <v>34</v>
      </c>
      <c r="Q61" s="43">
        <f t="shared" si="66"/>
        <v>5</v>
      </c>
      <c r="R61" s="22">
        <f t="shared" ref="R61:R63" si="70">IF(Q61&lt;6,P61,"")</f>
        <v>34</v>
      </c>
      <c r="S61" s="32">
        <f t="shared" si="68"/>
        <v>182</v>
      </c>
      <c r="T61" s="32">
        <f t="shared" si="63"/>
        <v>19</v>
      </c>
      <c r="U61" s="255"/>
      <c r="V61" s="258"/>
    </row>
    <row r="62" spans="1:22" ht="17.100000000000001" customHeight="1" x14ac:dyDescent="0.25">
      <c r="A62" s="19">
        <v>5</v>
      </c>
      <c r="B62" s="166" t="s">
        <v>512</v>
      </c>
      <c r="C62" s="186">
        <v>191</v>
      </c>
      <c r="D62" s="64" t="s">
        <v>574</v>
      </c>
      <c r="E62" s="181">
        <v>39117</v>
      </c>
      <c r="F62" s="174" t="s">
        <v>587</v>
      </c>
      <c r="G62" s="171">
        <v>9</v>
      </c>
      <c r="H62" s="31">
        <f>IFERROR(VLOOKUP(G62,Таблица!$W$3:$X$152,2,TRUE),0)</f>
        <v>126</v>
      </c>
      <c r="I62" s="43">
        <f t="shared" si="64"/>
        <v>1</v>
      </c>
      <c r="J62" s="22">
        <f t="shared" si="62"/>
        <v>126</v>
      </c>
      <c r="K62" s="23">
        <v>271</v>
      </c>
      <c r="L62" s="157">
        <f>IFERROR(VLOOKUP(K62,Таблица!$Q$3:$R$152,2),0)</f>
        <v>15</v>
      </c>
      <c r="M62" s="43">
        <f t="shared" si="65"/>
        <v>5</v>
      </c>
      <c r="N62" s="22">
        <f t="shared" si="69"/>
        <v>15</v>
      </c>
      <c r="O62" s="156">
        <v>1.4872685185185186E-3</v>
      </c>
      <c r="P62" s="31">
        <v>98</v>
      </c>
      <c r="Q62" s="43">
        <f t="shared" si="66"/>
        <v>1</v>
      </c>
      <c r="R62" s="22">
        <f t="shared" si="70"/>
        <v>98</v>
      </c>
      <c r="S62" s="32">
        <f t="shared" si="68"/>
        <v>239</v>
      </c>
      <c r="T62" s="32">
        <f t="shared" si="63"/>
        <v>45</v>
      </c>
      <c r="U62" s="255"/>
      <c r="V62" s="258"/>
    </row>
    <row r="63" spans="1:22" ht="17.100000000000001" customHeight="1" thickBot="1" x14ac:dyDescent="0.3">
      <c r="A63" s="19">
        <v>6</v>
      </c>
      <c r="B63" s="188"/>
      <c r="C63" s="186"/>
      <c r="D63" s="64" t="s">
        <v>574</v>
      </c>
      <c r="E63" s="181"/>
      <c r="F63" s="174" t="s">
        <v>587</v>
      </c>
      <c r="G63" s="171"/>
      <c r="H63" s="31">
        <f>IFERROR(VLOOKUP(G63,Таблица!$W$3:$X$152,2,TRUE),0)</f>
        <v>0</v>
      </c>
      <c r="I63" s="43">
        <f t="shared" si="64"/>
        <v>6</v>
      </c>
      <c r="J63" s="37" t="str">
        <f t="shared" si="62"/>
        <v/>
      </c>
      <c r="K63" s="23"/>
      <c r="L63" s="157">
        <f>IFERROR(VLOOKUP(K63,Таблица!$Q$3:$R$152,2),0)</f>
        <v>0</v>
      </c>
      <c r="M63" s="43">
        <f t="shared" si="65"/>
        <v>6</v>
      </c>
      <c r="N63" s="37" t="str">
        <f t="shared" si="69"/>
        <v/>
      </c>
      <c r="O63" s="153"/>
      <c r="P63" s="31"/>
      <c r="Q63" s="43" t="str">
        <f t="shared" si="66"/>
        <v/>
      </c>
      <c r="R63" s="37" t="str">
        <f t="shared" si="70"/>
        <v/>
      </c>
      <c r="S63" s="32">
        <f t="shared" si="68"/>
        <v>0</v>
      </c>
      <c r="T63" s="32">
        <f t="shared" si="63"/>
        <v>1</v>
      </c>
      <c r="U63" s="256"/>
      <c r="V63" s="259"/>
    </row>
    <row r="64" spans="1:22" ht="26.25" customHeight="1" thickBot="1" x14ac:dyDescent="0.3">
      <c r="A64" s="26"/>
      <c r="B64" s="189" t="s">
        <v>23</v>
      </c>
      <c r="C64" s="184"/>
      <c r="D64" s="177"/>
      <c r="E64" s="89"/>
      <c r="F64" s="175"/>
      <c r="G64" s="172"/>
      <c r="H64" s="31"/>
      <c r="I64" s="39" t="s">
        <v>18</v>
      </c>
      <c r="J64" s="38">
        <f>SUM(J58:J63)</f>
        <v>579</v>
      </c>
      <c r="K64" s="48"/>
      <c r="L64" s="157"/>
      <c r="M64" s="39" t="s">
        <v>18</v>
      </c>
      <c r="N64" s="38">
        <f>SUM(N58:N63)</f>
        <v>122</v>
      </c>
      <c r="O64" s="154"/>
      <c r="P64" s="31"/>
      <c r="Q64" s="39" t="s">
        <v>18</v>
      </c>
      <c r="R64" s="38">
        <f>SUM(R58:R63)</f>
        <v>363</v>
      </c>
      <c r="S64" s="29"/>
      <c r="T64" s="29"/>
      <c r="U64" s="40"/>
      <c r="V64" s="41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.75" customHeight="1" x14ac:dyDescent="0.25"/>
    <row r="71" ht="23.2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.75" customHeight="1" x14ac:dyDescent="0.25"/>
    <row r="78" ht="23.2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.75" customHeight="1" x14ac:dyDescent="0.25"/>
    <row r="85" ht="23.2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.75" customHeight="1" x14ac:dyDescent="0.25"/>
    <row r="92" ht="23.25" customHeight="1" x14ac:dyDescent="0.25"/>
  </sheetData>
  <mergeCells count="33">
    <mergeCell ref="U30:U35"/>
    <mergeCell ref="V30:V35"/>
    <mergeCell ref="U7:U8"/>
    <mergeCell ref="U23:U28"/>
    <mergeCell ref="V23:V28"/>
    <mergeCell ref="U16:U21"/>
    <mergeCell ref="V16:V21"/>
    <mergeCell ref="V9:V14"/>
    <mergeCell ref="U9:U14"/>
    <mergeCell ref="O7:R7"/>
    <mergeCell ref="S7:S8"/>
    <mergeCell ref="T7:T8"/>
    <mergeCell ref="A1:V1"/>
    <mergeCell ref="V7:V8"/>
    <mergeCell ref="A2:V2"/>
    <mergeCell ref="A3:V3"/>
    <mergeCell ref="A4:V4"/>
    <mergeCell ref="D7:D8"/>
    <mergeCell ref="A7:A8"/>
    <mergeCell ref="B7:B8"/>
    <mergeCell ref="F7:F8"/>
    <mergeCell ref="G7:J7"/>
    <mergeCell ref="K7:N7"/>
    <mergeCell ref="C7:C8"/>
    <mergeCell ref="E7:E8"/>
    <mergeCell ref="U58:U63"/>
    <mergeCell ref="V58:V63"/>
    <mergeCell ref="U37:U42"/>
    <mergeCell ref="V37:V42"/>
    <mergeCell ref="U44:U49"/>
    <mergeCell ref="V44:V49"/>
    <mergeCell ref="U51:U56"/>
    <mergeCell ref="V51:V56"/>
  </mergeCells>
  <conditionalFormatting sqref="T9:T15">
    <cfRule type="cellIs" dxfId="125" priority="184" operator="equal">
      <formula>3</formula>
    </cfRule>
    <cfRule type="cellIs" dxfId="124" priority="185" operator="equal">
      <formula>2</formula>
    </cfRule>
    <cfRule type="cellIs" dxfId="123" priority="186" operator="equal">
      <formula>1</formula>
    </cfRule>
  </conditionalFormatting>
  <conditionalFormatting sqref="T16:T22">
    <cfRule type="cellIs" dxfId="122" priority="124" operator="equal">
      <formula>3</formula>
    </cfRule>
    <cfRule type="cellIs" dxfId="121" priority="125" operator="equal">
      <formula>2</formula>
    </cfRule>
    <cfRule type="cellIs" dxfId="120" priority="126" operator="equal">
      <formula>1</formula>
    </cfRule>
  </conditionalFormatting>
  <conditionalFormatting sqref="T23:T29">
    <cfRule type="cellIs" dxfId="119" priority="117" operator="equal">
      <formula>3</formula>
    </cfRule>
    <cfRule type="cellIs" dxfId="118" priority="118" operator="equal">
      <formula>2</formula>
    </cfRule>
    <cfRule type="cellIs" dxfId="117" priority="119" operator="equal">
      <formula>1</formula>
    </cfRule>
  </conditionalFormatting>
  <conditionalFormatting sqref="T30:T36">
    <cfRule type="cellIs" dxfId="116" priority="110" operator="equal">
      <formula>3</formula>
    </cfRule>
    <cfRule type="cellIs" dxfId="115" priority="111" operator="equal">
      <formula>2</formula>
    </cfRule>
    <cfRule type="cellIs" dxfId="114" priority="112" operator="equal">
      <formula>1</formula>
    </cfRule>
  </conditionalFormatting>
  <conditionalFormatting sqref="V9 V15:V16 V22:V23 V29:V30 V36">
    <cfRule type="cellIs" dxfId="113" priority="85" operator="equal">
      <formula>3</formula>
    </cfRule>
    <cfRule type="cellIs" dxfId="112" priority="86" operator="equal">
      <formula>2</formula>
    </cfRule>
    <cfRule type="cellIs" dxfId="111" priority="87" operator="equal">
      <formula>1</formula>
    </cfRule>
  </conditionalFormatting>
  <conditionalFormatting sqref="H9:H64">
    <cfRule type="cellIs" dxfId="110" priority="82" operator="equal">
      <formula>3</formula>
    </cfRule>
    <cfRule type="cellIs" dxfId="109" priority="83" operator="equal">
      <formula>2</formula>
    </cfRule>
    <cfRule type="cellIs" dxfId="108" priority="84" operator="equal">
      <formula>1</formula>
    </cfRule>
  </conditionalFormatting>
  <conditionalFormatting sqref="P9:P64">
    <cfRule type="cellIs" dxfId="107" priority="76" operator="equal">
      <formula>3</formula>
    </cfRule>
    <cfRule type="cellIs" dxfId="106" priority="77" operator="equal">
      <formula>2</formula>
    </cfRule>
    <cfRule type="cellIs" dxfId="105" priority="78" operator="equal">
      <formula>1</formula>
    </cfRule>
  </conditionalFormatting>
  <conditionalFormatting sqref="T37:T43">
    <cfRule type="cellIs" dxfId="104" priority="73" operator="equal">
      <formula>3</formula>
    </cfRule>
    <cfRule type="cellIs" dxfId="103" priority="74" operator="equal">
      <formula>2</formula>
    </cfRule>
    <cfRule type="cellIs" dxfId="102" priority="75" operator="equal">
      <formula>1</formula>
    </cfRule>
  </conditionalFormatting>
  <conditionalFormatting sqref="V37 V43">
    <cfRule type="cellIs" dxfId="101" priority="70" operator="equal">
      <formula>3</formula>
    </cfRule>
    <cfRule type="cellIs" dxfId="100" priority="71" operator="equal">
      <formula>2</formula>
    </cfRule>
    <cfRule type="cellIs" dxfId="99" priority="72" operator="equal">
      <formula>1</formula>
    </cfRule>
  </conditionalFormatting>
  <conditionalFormatting sqref="T44:T50">
    <cfRule type="cellIs" dxfId="98" priority="61" operator="equal">
      <formula>3</formula>
    </cfRule>
    <cfRule type="cellIs" dxfId="97" priority="62" operator="equal">
      <formula>2</formula>
    </cfRule>
    <cfRule type="cellIs" dxfId="96" priority="63" operator="equal">
      <formula>1</formula>
    </cfRule>
  </conditionalFormatting>
  <conditionalFormatting sqref="V44 V50">
    <cfRule type="cellIs" dxfId="95" priority="58" operator="equal">
      <formula>3</formula>
    </cfRule>
    <cfRule type="cellIs" dxfId="94" priority="59" operator="equal">
      <formula>2</formula>
    </cfRule>
    <cfRule type="cellIs" dxfId="93" priority="60" operator="equal">
      <formula>1</formula>
    </cfRule>
  </conditionalFormatting>
  <conditionalFormatting sqref="T51:T57">
    <cfRule type="cellIs" dxfId="92" priority="49" operator="equal">
      <formula>3</formula>
    </cfRule>
    <cfRule type="cellIs" dxfId="91" priority="50" operator="equal">
      <formula>2</formula>
    </cfRule>
    <cfRule type="cellIs" dxfId="90" priority="51" operator="equal">
      <formula>1</formula>
    </cfRule>
  </conditionalFormatting>
  <conditionalFormatting sqref="V51 V57">
    <cfRule type="cellIs" dxfId="89" priority="46" operator="equal">
      <formula>3</formula>
    </cfRule>
    <cfRule type="cellIs" dxfId="88" priority="47" operator="equal">
      <formula>2</formula>
    </cfRule>
    <cfRule type="cellIs" dxfId="87" priority="48" operator="equal">
      <formula>1</formula>
    </cfRule>
  </conditionalFormatting>
  <conditionalFormatting sqref="T58:T64">
    <cfRule type="cellIs" dxfId="86" priority="37" operator="equal">
      <formula>3</formula>
    </cfRule>
    <cfRule type="cellIs" dxfId="85" priority="38" operator="equal">
      <formula>2</formula>
    </cfRule>
    <cfRule type="cellIs" dxfId="84" priority="39" operator="equal">
      <formula>1</formula>
    </cfRule>
  </conditionalFormatting>
  <conditionalFormatting sqref="V58 V64">
    <cfRule type="cellIs" dxfId="83" priority="34" operator="equal">
      <formula>3</formula>
    </cfRule>
    <cfRule type="cellIs" dxfId="82" priority="35" operator="equal">
      <formula>2</formula>
    </cfRule>
    <cfRule type="cellIs" dxfId="81" priority="36" operator="equal">
      <formula>1</formula>
    </cfRule>
  </conditionalFormatting>
  <conditionalFormatting sqref="G9:G64">
    <cfRule type="top10" dxfId="80" priority="3" bottom="1" rank="3"/>
  </conditionalFormatting>
  <conditionalFormatting sqref="O9:O64">
    <cfRule type="top10" dxfId="79" priority="2" bottom="1" rank="3"/>
  </conditionalFormatting>
  <conditionalFormatting sqref="K9:K64">
    <cfRule type="top10" dxfId="78" priority="1" rank="3"/>
  </conditionalFormatting>
  <printOptions horizontalCentered="1"/>
  <pageMargins left="0.27559055118110237" right="0.27559055118110237" top="0.27559055118110237" bottom="0.27559055118110237" header="0" footer="0"/>
  <pageSetup paperSize="9" scale="77" fitToHeight="0" orientation="landscape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00"/>
  <sheetViews>
    <sheetView topLeftCell="A28" zoomScale="80" zoomScaleNormal="80" workbookViewId="0">
      <selection activeCell="R30" sqref="R30"/>
    </sheetView>
  </sheetViews>
  <sheetFormatPr defaultRowHeight="15" x14ac:dyDescent="0.25"/>
  <cols>
    <col min="1" max="1" width="3.85546875" style="4" customWidth="1"/>
    <col min="2" max="2" width="25.7109375" style="4" customWidth="1"/>
    <col min="3" max="3" width="7.7109375" style="4" customWidth="1"/>
    <col min="4" max="4" width="5.7109375" style="4" customWidth="1"/>
    <col min="5" max="5" width="11.7109375" style="4" customWidth="1"/>
    <col min="6" max="6" width="15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customWidth="1"/>
    <col min="12" max="13" width="7.7109375" style="2" customWidth="1"/>
    <col min="14" max="14" width="6.7109375" style="2" customWidth="1"/>
    <col min="15" max="15" width="8.7109375" style="6" customWidth="1"/>
    <col min="16" max="17" width="7.7109375" style="2" customWidth="1"/>
    <col min="18" max="18" width="6.7109375" style="2" customWidth="1"/>
    <col min="19" max="20" width="10.28515625" hidden="1" customWidth="1"/>
    <col min="21" max="22" width="10.28515625" customWidth="1"/>
  </cols>
  <sheetData>
    <row r="1" spans="1:22" ht="21" customHeight="1" x14ac:dyDescent="0.35">
      <c r="A1" s="265" t="s">
        <v>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21" customHeight="1" x14ac:dyDescent="0.35">
      <c r="A2" s="265" t="s">
        <v>145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21" customHeight="1" x14ac:dyDescent="0.35">
      <c r="A3" s="265" t="s">
        <v>38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21" customHeight="1" x14ac:dyDescent="0.35">
      <c r="A4" s="265" t="s">
        <v>39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ht="24" customHeight="1" x14ac:dyDescent="0.3">
      <c r="A5"/>
      <c r="B5" s="65" t="s">
        <v>463</v>
      </c>
      <c r="C5" s="59"/>
      <c r="D5" s="59"/>
      <c r="E5" s="59"/>
      <c r="F5" s="59"/>
      <c r="G5" s="59"/>
      <c r="I5" s="62"/>
      <c r="J5" s="62"/>
      <c r="K5" s="62"/>
      <c r="L5" s="61"/>
      <c r="M5" s="61"/>
      <c r="N5" s="66" t="s">
        <v>34</v>
      </c>
      <c r="O5" s="61"/>
      <c r="R5" s="61"/>
      <c r="S5" s="63"/>
      <c r="T5" s="63"/>
      <c r="U5" s="63"/>
    </row>
    <row r="7" spans="1:22" ht="15.75" thickBot="1" x14ac:dyDescent="0.3">
      <c r="K7" s="7"/>
      <c r="S7" s="1"/>
    </row>
    <row r="8" spans="1:22" ht="29.25" customHeight="1" x14ac:dyDescent="0.25">
      <c r="A8" s="268" t="s">
        <v>4</v>
      </c>
      <c r="B8" s="283" t="s">
        <v>0</v>
      </c>
      <c r="C8" s="285" t="s">
        <v>30</v>
      </c>
      <c r="D8" s="266" t="s">
        <v>41</v>
      </c>
      <c r="E8" s="272" t="s">
        <v>132</v>
      </c>
      <c r="F8" s="272" t="s">
        <v>24</v>
      </c>
      <c r="G8" s="274" t="s">
        <v>20</v>
      </c>
      <c r="H8" s="275"/>
      <c r="I8" s="275"/>
      <c r="J8" s="276"/>
      <c r="K8" s="277" t="s">
        <v>156</v>
      </c>
      <c r="L8" s="278"/>
      <c r="M8" s="278"/>
      <c r="N8" s="279"/>
      <c r="O8" s="260" t="s">
        <v>21</v>
      </c>
      <c r="P8" s="261"/>
      <c r="Q8" s="261"/>
      <c r="R8" s="262"/>
      <c r="S8" s="263" t="s">
        <v>10</v>
      </c>
      <c r="T8" s="263" t="s">
        <v>25</v>
      </c>
      <c r="U8" s="263" t="s">
        <v>7</v>
      </c>
      <c r="V8" s="263" t="s">
        <v>26</v>
      </c>
    </row>
    <row r="9" spans="1:22" ht="45" customHeight="1" thickBot="1" x14ac:dyDescent="0.3">
      <c r="A9" s="269"/>
      <c r="B9" s="284"/>
      <c r="C9" s="286"/>
      <c r="D9" s="267"/>
      <c r="E9" s="280"/>
      <c r="F9" s="280"/>
      <c r="G9" s="33" t="s">
        <v>2</v>
      </c>
      <c r="H9" s="30" t="s">
        <v>1</v>
      </c>
      <c r="I9" s="34" t="s">
        <v>19</v>
      </c>
      <c r="J9" s="35" t="s">
        <v>17</v>
      </c>
      <c r="K9" s="36" t="s">
        <v>2</v>
      </c>
      <c r="L9" s="30" t="s">
        <v>1</v>
      </c>
      <c r="M9" s="34" t="s">
        <v>19</v>
      </c>
      <c r="N9" s="35" t="s">
        <v>17</v>
      </c>
      <c r="O9" s="36" t="s">
        <v>2</v>
      </c>
      <c r="P9" s="30" t="s">
        <v>1</v>
      </c>
      <c r="Q9" s="34" t="s">
        <v>19</v>
      </c>
      <c r="R9" s="35" t="s">
        <v>17</v>
      </c>
      <c r="S9" s="264"/>
      <c r="T9" s="264"/>
      <c r="U9" s="264"/>
      <c r="V9" s="264"/>
    </row>
    <row r="10" spans="1:22" ht="17.100000000000001" customHeight="1" x14ac:dyDescent="0.25">
      <c r="A10" s="19">
        <v>1</v>
      </c>
      <c r="B10" s="187" t="s">
        <v>464</v>
      </c>
      <c r="C10" s="182">
        <v>144</v>
      </c>
      <c r="D10" s="176" t="s">
        <v>43</v>
      </c>
      <c r="E10" s="180">
        <v>39108</v>
      </c>
      <c r="F10" s="173" t="s">
        <v>571</v>
      </c>
      <c r="G10" s="20">
        <v>8.3000000000000007</v>
      </c>
      <c r="H10" s="31">
        <f>IFERROR(VLOOKUP(G10,'Table 2'!$H$3:$I$152,2,TRUE),0)</f>
        <v>114</v>
      </c>
      <c r="I10" s="21">
        <f>IF(H10="","",RANK(H10,$H$10:$H$15,0))</f>
        <v>5</v>
      </c>
      <c r="J10" s="22">
        <f>IF(I10&lt;6,H10,"")</f>
        <v>114</v>
      </c>
      <c r="K10" s="23">
        <v>430</v>
      </c>
      <c r="L10" s="31">
        <f>IFERROR(VLOOKUP(K10,Таблица!$B$3:$C$152,2),0)</f>
        <v>45</v>
      </c>
      <c r="M10" s="21">
        <f>IF(L10="","",RANK(L10,$L$10:$L$15,0))</f>
        <v>5</v>
      </c>
      <c r="N10" s="22">
        <f>IF(M10&lt;6,L10,"")</f>
        <v>45</v>
      </c>
      <c r="O10" s="24">
        <v>2.1168981481481481E-3</v>
      </c>
      <c r="P10" s="31">
        <v>72</v>
      </c>
      <c r="Q10" s="21">
        <f>IF(P10="","",RANK(P10,$P$10:$P$15,0))</f>
        <v>4</v>
      </c>
      <c r="R10" s="22">
        <f>IF(Q10&lt;6,P10,"")</f>
        <v>72</v>
      </c>
      <c r="S10" s="32">
        <f>H10+L10+P10</f>
        <v>231</v>
      </c>
      <c r="T10" s="32">
        <f t="shared" ref="T10:T15" si="0">IF(ISNUMBER(S10),RANK(S10,$S$10:$S$100,1),"")</f>
        <v>24</v>
      </c>
      <c r="U10" s="282">
        <f>SUM(J10:J15,N10:N15,R10:R15)</f>
        <v>1285</v>
      </c>
      <c r="V10" s="281">
        <f>IF(ISNUMBER(U10),RANK(U10,$U$10:$U$65,0),"")</f>
        <v>3</v>
      </c>
    </row>
    <row r="11" spans="1:22" ht="17.100000000000001" customHeight="1" x14ac:dyDescent="0.25">
      <c r="A11" s="19">
        <v>2</v>
      </c>
      <c r="B11" s="188" t="s">
        <v>465</v>
      </c>
      <c r="C11" s="183">
        <v>190</v>
      </c>
      <c r="D11" s="64" t="s">
        <v>43</v>
      </c>
      <c r="E11" s="181">
        <v>39095</v>
      </c>
      <c r="F11" s="174" t="s">
        <v>571</v>
      </c>
      <c r="G11" s="20">
        <v>8.1</v>
      </c>
      <c r="H11" s="31">
        <f>IFERROR(VLOOKUP(G11,'Table 2'!$H$3:$I$152,2,TRUE),0)</f>
        <v>120</v>
      </c>
      <c r="I11" s="21">
        <f t="shared" ref="I11:I15" si="1">IF(H11="","",RANK(H11,$H$10:$H$15,0))</f>
        <v>4</v>
      </c>
      <c r="J11" s="22">
        <f>IF(I11&lt;6,H11,"")</f>
        <v>120</v>
      </c>
      <c r="K11" s="23">
        <v>447</v>
      </c>
      <c r="L11" s="31">
        <f>IFERROR(VLOOKUP(K11,Таблица!$B$3:$C$152,2),0)</f>
        <v>49</v>
      </c>
      <c r="M11" s="21">
        <f t="shared" ref="M11:M15" si="2">IF(L11="","",RANK(L11,$L$10:$L$15,0))</f>
        <v>4</v>
      </c>
      <c r="N11" s="22">
        <f>IF(M11&lt;6,L11,"")</f>
        <v>49</v>
      </c>
      <c r="O11" s="24">
        <v>2.0879629629629629E-3</v>
      </c>
      <c r="P11" s="31">
        <v>75</v>
      </c>
      <c r="Q11" s="21">
        <f t="shared" ref="Q11:Q15" si="3">IF(P11="","",RANK(P11,$P$10:$P$15,0))</f>
        <v>3</v>
      </c>
      <c r="R11" s="22">
        <f t="shared" ref="R11:R15" si="4">IF(Q11&lt;6,P11,"")</f>
        <v>75</v>
      </c>
      <c r="S11" s="32">
        <f>H11+L11+P11</f>
        <v>244</v>
      </c>
      <c r="T11" s="32">
        <f t="shared" si="0"/>
        <v>30</v>
      </c>
      <c r="U11" s="255"/>
      <c r="V11" s="258"/>
    </row>
    <row r="12" spans="1:22" ht="17.100000000000001" customHeight="1" x14ac:dyDescent="0.25">
      <c r="A12" s="19">
        <v>3</v>
      </c>
      <c r="B12" s="188" t="s">
        <v>466</v>
      </c>
      <c r="C12" s="183">
        <v>175</v>
      </c>
      <c r="D12" s="64" t="s">
        <v>43</v>
      </c>
      <c r="E12" s="181">
        <v>39394</v>
      </c>
      <c r="F12" s="174" t="s">
        <v>571</v>
      </c>
      <c r="G12" s="20">
        <v>8</v>
      </c>
      <c r="H12" s="31">
        <f>IFERROR(VLOOKUP(G12,'Table 2'!$H$3:$I$152,2,TRUE),0)</f>
        <v>123</v>
      </c>
      <c r="I12" s="21">
        <f t="shared" si="1"/>
        <v>2</v>
      </c>
      <c r="J12" s="22">
        <f t="shared" ref="J12:J15" si="5">IF(I12&lt;6,H12,"")</f>
        <v>123</v>
      </c>
      <c r="K12" s="23">
        <v>460</v>
      </c>
      <c r="L12" s="31">
        <f>IFERROR(VLOOKUP(K12,Таблица!$B$3:$C$152,2),0)</f>
        <v>53</v>
      </c>
      <c r="M12" s="21">
        <f t="shared" si="2"/>
        <v>3</v>
      </c>
      <c r="N12" s="22">
        <f>IF(M12&lt;6,L12,"")</f>
        <v>53</v>
      </c>
      <c r="O12" s="24">
        <v>1.9826388888888888E-3</v>
      </c>
      <c r="P12" s="31">
        <v>86</v>
      </c>
      <c r="Q12" s="21">
        <f t="shared" si="3"/>
        <v>2</v>
      </c>
      <c r="R12" s="22">
        <f>IF(Q12&lt;6,P12,"")</f>
        <v>86</v>
      </c>
      <c r="S12" s="32">
        <f t="shared" ref="S12:S15" si="6">H12+L12+P12</f>
        <v>262</v>
      </c>
      <c r="T12" s="32">
        <f t="shared" si="0"/>
        <v>41</v>
      </c>
      <c r="U12" s="255"/>
      <c r="V12" s="258"/>
    </row>
    <row r="13" spans="1:22" ht="17.100000000000001" customHeight="1" x14ac:dyDescent="0.25">
      <c r="A13" s="19">
        <v>4</v>
      </c>
      <c r="B13" s="188" t="s">
        <v>559</v>
      </c>
      <c r="C13" s="183">
        <v>161</v>
      </c>
      <c r="D13" s="64" t="s">
        <v>43</v>
      </c>
      <c r="E13" s="181">
        <v>39439</v>
      </c>
      <c r="F13" s="174" t="s">
        <v>571</v>
      </c>
      <c r="G13" s="20">
        <v>7.7</v>
      </c>
      <c r="H13" s="31">
        <f>IFERROR(VLOOKUP(G13,'Table 2'!$H$3:$I$152,2,TRUE),0)</f>
        <v>132</v>
      </c>
      <c r="I13" s="21">
        <f t="shared" si="1"/>
        <v>1</v>
      </c>
      <c r="J13" s="22">
        <f t="shared" si="5"/>
        <v>132</v>
      </c>
      <c r="K13" s="23">
        <v>475</v>
      </c>
      <c r="L13" s="31">
        <f>IFERROR(VLOOKUP(K13,Таблица!$B$3:$C$152,2),0)</f>
        <v>58</v>
      </c>
      <c r="M13" s="21">
        <f t="shared" si="2"/>
        <v>2</v>
      </c>
      <c r="N13" s="22">
        <f t="shared" ref="N13:N15" si="7">IF(M13&lt;6,L13,"")</f>
        <v>58</v>
      </c>
      <c r="O13" s="24">
        <v>2.138888888888889E-3</v>
      </c>
      <c r="P13" s="31">
        <v>70</v>
      </c>
      <c r="Q13" s="21">
        <f t="shared" si="3"/>
        <v>5</v>
      </c>
      <c r="R13" s="22">
        <f t="shared" si="4"/>
        <v>70</v>
      </c>
      <c r="S13" s="32">
        <f t="shared" si="6"/>
        <v>260</v>
      </c>
      <c r="T13" s="32">
        <f t="shared" si="0"/>
        <v>39</v>
      </c>
      <c r="U13" s="255"/>
      <c r="V13" s="258"/>
    </row>
    <row r="14" spans="1:22" ht="17.100000000000001" customHeight="1" x14ac:dyDescent="0.25">
      <c r="A14" s="19">
        <v>5</v>
      </c>
      <c r="B14" s="188" t="s">
        <v>467</v>
      </c>
      <c r="C14" s="183">
        <v>73</v>
      </c>
      <c r="D14" s="64" t="s">
        <v>43</v>
      </c>
      <c r="E14" s="181">
        <v>39097</v>
      </c>
      <c r="F14" s="174" t="s">
        <v>571</v>
      </c>
      <c r="G14" s="20">
        <v>8.6999999999999993</v>
      </c>
      <c r="H14" s="31">
        <f>IFERROR(VLOOKUP(G14,'Table 2'!$H$3:$I$152,2,TRUE),0)</f>
        <v>102</v>
      </c>
      <c r="I14" s="21">
        <f t="shared" si="1"/>
        <v>6</v>
      </c>
      <c r="J14" s="22" t="str">
        <f t="shared" si="5"/>
        <v/>
      </c>
      <c r="K14" s="23">
        <v>426</v>
      </c>
      <c r="L14" s="31">
        <f>IFERROR(VLOOKUP(K14,Таблица!$B$3:$C$152,2),0)</f>
        <v>44</v>
      </c>
      <c r="M14" s="21">
        <f t="shared" si="2"/>
        <v>6</v>
      </c>
      <c r="N14" s="22" t="str">
        <f t="shared" si="7"/>
        <v/>
      </c>
      <c r="O14" s="24">
        <v>2.2777777777777779E-3</v>
      </c>
      <c r="P14" s="31">
        <v>55</v>
      </c>
      <c r="Q14" s="21">
        <f t="shared" si="3"/>
        <v>6</v>
      </c>
      <c r="R14" s="22" t="str">
        <f t="shared" si="4"/>
        <v/>
      </c>
      <c r="S14" s="32">
        <f t="shared" si="6"/>
        <v>201</v>
      </c>
      <c r="T14" s="32">
        <f t="shared" si="0"/>
        <v>15</v>
      </c>
      <c r="U14" s="255"/>
      <c r="V14" s="258"/>
    </row>
    <row r="15" spans="1:22" ht="17.100000000000001" customHeight="1" thickBot="1" x14ac:dyDescent="0.3">
      <c r="A15" s="19">
        <v>6</v>
      </c>
      <c r="B15" s="188" t="s">
        <v>468</v>
      </c>
      <c r="C15" s="183">
        <v>146</v>
      </c>
      <c r="D15" s="64" t="s">
        <v>43</v>
      </c>
      <c r="E15" s="181">
        <v>39203</v>
      </c>
      <c r="F15" s="174" t="s">
        <v>571</v>
      </c>
      <c r="G15" s="20">
        <v>8</v>
      </c>
      <c r="H15" s="31">
        <f>IFERROR(VLOOKUP(G15,'Table 2'!$H$3:$I$152,2,TRUE),0)</f>
        <v>123</v>
      </c>
      <c r="I15" s="21">
        <f t="shared" si="1"/>
        <v>2</v>
      </c>
      <c r="J15" s="37">
        <f t="shared" si="5"/>
        <v>123</v>
      </c>
      <c r="K15" s="23">
        <v>499</v>
      </c>
      <c r="L15" s="31">
        <f>IFERROR(VLOOKUP(K15,Таблица!$B$3:$C$152,2),0)</f>
        <v>66</v>
      </c>
      <c r="M15" s="21">
        <f t="shared" si="2"/>
        <v>1</v>
      </c>
      <c r="N15" s="37">
        <f t="shared" si="7"/>
        <v>66</v>
      </c>
      <c r="O15" s="24">
        <v>1.8692129629629629E-3</v>
      </c>
      <c r="P15" s="31">
        <v>99</v>
      </c>
      <c r="Q15" s="21">
        <f t="shared" si="3"/>
        <v>1</v>
      </c>
      <c r="R15" s="37">
        <f t="shared" si="4"/>
        <v>99</v>
      </c>
      <c r="S15" s="32">
        <f t="shared" si="6"/>
        <v>288</v>
      </c>
      <c r="T15" s="32">
        <f t="shared" si="0"/>
        <v>48</v>
      </c>
      <c r="U15" s="256"/>
      <c r="V15" s="259"/>
    </row>
    <row r="16" spans="1:22" ht="26.25" customHeight="1" thickBot="1" x14ac:dyDescent="0.3">
      <c r="A16" s="26"/>
      <c r="B16" s="189" t="s">
        <v>23</v>
      </c>
      <c r="C16" s="184"/>
      <c r="D16" s="177"/>
      <c r="E16" s="89"/>
      <c r="F16" s="175"/>
      <c r="G16" s="28"/>
      <c r="H16" s="31"/>
      <c r="I16" s="39" t="s">
        <v>18</v>
      </c>
      <c r="J16" s="38">
        <f>SUM(J10:J15)</f>
        <v>612</v>
      </c>
      <c r="K16" s="48"/>
      <c r="L16" s="31"/>
      <c r="M16" s="39" t="s">
        <v>18</v>
      </c>
      <c r="N16" s="38">
        <f>SUM(N10:N15)</f>
        <v>271</v>
      </c>
      <c r="O16" s="49"/>
      <c r="P16" s="31"/>
      <c r="Q16" s="39" t="s">
        <v>18</v>
      </c>
      <c r="R16" s="38">
        <f>SUM(R10:R15)</f>
        <v>402</v>
      </c>
      <c r="S16" s="29"/>
      <c r="T16" s="29"/>
      <c r="U16" s="40"/>
      <c r="V16" s="41"/>
    </row>
    <row r="17" spans="1:22" ht="17.100000000000001" customHeight="1" x14ac:dyDescent="0.25">
      <c r="A17" s="19">
        <v>1</v>
      </c>
      <c r="B17" s="187" t="s">
        <v>533</v>
      </c>
      <c r="C17" s="182">
        <v>195</v>
      </c>
      <c r="D17" s="176" t="s">
        <v>43</v>
      </c>
      <c r="E17" s="180">
        <v>39769</v>
      </c>
      <c r="F17" s="173" t="s">
        <v>572</v>
      </c>
      <c r="G17" s="20">
        <v>9.6</v>
      </c>
      <c r="H17" s="31">
        <f>IFERROR(VLOOKUP(G17,'Table 2'!$H$3:$I$152,2,TRUE),0)</f>
        <v>75</v>
      </c>
      <c r="I17" s="43">
        <f>IF(H17="","",RANK(H17,$H$17:$H$22,0))</f>
        <v>5</v>
      </c>
      <c r="J17" s="44">
        <f>IF(I17&lt;6,H17,"")</f>
        <v>75</v>
      </c>
      <c r="K17" s="23">
        <v>328</v>
      </c>
      <c r="L17" s="31">
        <f>IFERROR(VLOOKUP(K17,Таблица!$B$3:$C$152,2),0)</f>
        <v>20</v>
      </c>
      <c r="M17" s="43">
        <f>IF(L17="","",RANK(L17,$L$17:$L$22,0))</f>
        <v>5</v>
      </c>
      <c r="N17" s="44">
        <f>IF(M17&lt;6,L17,"")</f>
        <v>20</v>
      </c>
      <c r="O17" s="46">
        <v>2.46875E-3</v>
      </c>
      <c r="P17" s="31">
        <v>34</v>
      </c>
      <c r="Q17" s="43">
        <f>IF(P17="","",RANK(P17,$P$17:$P$22,0))</f>
        <v>6</v>
      </c>
      <c r="R17" s="44" t="str">
        <f>IF(Q17&lt;6,P17,"")</f>
        <v/>
      </c>
      <c r="S17" s="47">
        <f>H17+L17+P17</f>
        <v>129</v>
      </c>
      <c r="T17" s="47">
        <f t="shared" ref="T17:T22" si="8">IF(ISNUMBER(S17),RANK(S17,$S$10:$S$100,1),"")</f>
        <v>2</v>
      </c>
      <c r="U17" s="255">
        <f>SUM(J17:J22,N17:N22,R17:R22)</f>
        <v>936</v>
      </c>
      <c r="V17" s="258">
        <f>IF(ISNUMBER(U17),RANK(U17,$U$10:$U$65,0),"")</f>
        <v>8</v>
      </c>
    </row>
    <row r="18" spans="1:22" ht="17.100000000000001" customHeight="1" x14ac:dyDescent="0.25">
      <c r="A18" s="19">
        <v>2</v>
      </c>
      <c r="B18" s="188" t="s">
        <v>534</v>
      </c>
      <c r="C18" s="183">
        <v>127</v>
      </c>
      <c r="D18" s="64" t="s">
        <v>43</v>
      </c>
      <c r="E18" s="181">
        <v>39700</v>
      </c>
      <c r="F18" s="174" t="s">
        <v>572</v>
      </c>
      <c r="G18" s="20">
        <v>10.4</v>
      </c>
      <c r="H18" s="31">
        <f>IFERROR(VLOOKUP(G18,'Table 2'!$H$3:$I$152,2,TRUE),0)</f>
        <v>51</v>
      </c>
      <c r="I18" s="43">
        <f t="shared" ref="I18:I22" si="9">IF(H18="","",RANK(H18,$H$17:$H$22,0))</f>
        <v>6</v>
      </c>
      <c r="J18" s="22" t="str">
        <f>IF(I18&lt;6,H18,"")</f>
        <v/>
      </c>
      <c r="K18" s="23">
        <v>340</v>
      </c>
      <c r="L18" s="31">
        <f>IFERROR(VLOOKUP(K18,Таблица!$B$3:$C$152,2),0)</f>
        <v>23</v>
      </c>
      <c r="M18" s="43">
        <f t="shared" ref="M18:M22" si="10">IF(L18="","",RANK(L18,$L$17:$L$22,0))</f>
        <v>4</v>
      </c>
      <c r="N18" s="22">
        <f>IF(M18&lt;6,L18,"")</f>
        <v>23</v>
      </c>
      <c r="O18" s="24">
        <v>2.3680555555555555E-3</v>
      </c>
      <c r="P18" s="31">
        <v>45</v>
      </c>
      <c r="Q18" s="43">
        <f>IF(P18="","",RANK(P18,$P$17:$P$22,0))</f>
        <v>5</v>
      </c>
      <c r="R18" s="22">
        <f t="shared" ref="R18" si="11">IF(Q18&lt;6,P18,"")</f>
        <v>45</v>
      </c>
      <c r="S18" s="32">
        <f t="shared" ref="S18:S22" si="12">H18+L18+P18</f>
        <v>119</v>
      </c>
      <c r="T18" s="32">
        <f t="shared" si="8"/>
        <v>1</v>
      </c>
      <c r="U18" s="255"/>
      <c r="V18" s="258"/>
    </row>
    <row r="19" spans="1:22" ht="17.100000000000001" customHeight="1" x14ac:dyDescent="0.25">
      <c r="A19" s="19">
        <v>3</v>
      </c>
      <c r="B19" s="188" t="s">
        <v>535</v>
      </c>
      <c r="C19" s="183">
        <v>62</v>
      </c>
      <c r="D19" s="64" t="s">
        <v>43</v>
      </c>
      <c r="E19" s="181">
        <v>39325</v>
      </c>
      <c r="F19" s="174" t="s">
        <v>572</v>
      </c>
      <c r="G19" s="20">
        <v>8.9</v>
      </c>
      <c r="H19" s="31">
        <f>IFERROR(VLOOKUP(G19,'Table 2'!$H$3:$I$152,2,TRUE),0)</f>
        <v>96</v>
      </c>
      <c r="I19" s="43">
        <f t="shared" si="9"/>
        <v>1</v>
      </c>
      <c r="J19" s="22">
        <f>IF(I19&lt;6,H19,"")</f>
        <v>96</v>
      </c>
      <c r="K19" s="23">
        <v>385</v>
      </c>
      <c r="L19" s="31">
        <f>IFERROR(VLOOKUP(K19,Таблица!$B$3:$C$152,2),0)</f>
        <v>34</v>
      </c>
      <c r="M19" s="43">
        <f t="shared" si="10"/>
        <v>2</v>
      </c>
      <c r="N19" s="22">
        <f>IF(M19&lt;6,L19,"")</f>
        <v>34</v>
      </c>
      <c r="O19" s="24">
        <v>2.0752314814814813E-3</v>
      </c>
      <c r="P19" s="31">
        <v>77</v>
      </c>
      <c r="Q19" s="43">
        <f t="shared" ref="Q19:Q22" si="13">IF(P19="","",RANK(P19,$P$17:$P$22,0))</f>
        <v>2</v>
      </c>
      <c r="R19" s="22">
        <f>IF(Q19&lt;6,P19,"")</f>
        <v>77</v>
      </c>
      <c r="S19" s="32">
        <f t="shared" si="12"/>
        <v>207</v>
      </c>
      <c r="T19" s="32">
        <f t="shared" si="8"/>
        <v>16</v>
      </c>
      <c r="U19" s="255"/>
      <c r="V19" s="258"/>
    </row>
    <row r="20" spans="1:22" ht="17.100000000000001" customHeight="1" x14ac:dyDescent="0.25">
      <c r="A20" s="19">
        <v>4</v>
      </c>
      <c r="B20" s="188" t="s">
        <v>536</v>
      </c>
      <c r="C20" s="183">
        <v>177</v>
      </c>
      <c r="D20" s="64" t="s">
        <v>43</v>
      </c>
      <c r="E20" s="181">
        <v>39585</v>
      </c>
      <c r="F20" s="174" t="s">
        <v>572</v>
      </c>
      <c r="G20" s="20">
        <v>9</v>
      </c>
      <c r="H20" s="31">
        <f>IFERROR(VLOOKUP(G20,'Table 2'!$H$3:$I$152,2,TRUE),0)</f>
        <v>93</v>
      </c>
      <c r="I20" s="43">
        <f t="shared" si="9"/>
        <v>2</v>
      </c>
      <c r="J20" s="22">
        <f t="shared" ref="J20:J21" si="14">IF(I20&lt;6,H20,"")</f>
        <v>93</v>
      </c>
      <c r="K20" s="23">
        <v>328</v>
      </c>
      <c r="L20" s="31">
        <f>IFERROR(VLOOKUP(K20,Таблица!$B$3:$C$152,2),0)</f>
        <v>20</v>
      </c>
      <c r="M20" s="43">
        <f t="shared" si="10"/>
        <v>5</v>
      </c>
      <c r="N20" s="22">
        <f t="shared" ref="N20:N22" si="15">IF(M20&lt;6,L20,"")</f>
        <v>20</v>
      </c>
      <c r="O20" s="24">
        <v>2.2986111111111111E-3</v>
      </c>
      <c r="P20" s="31">
        <v>52</v>
      </c>
      <c r="Q20" s="43">
        <f t="shared" si="13"/>
        <v>4</v>
      </c>
      <c r="R20" s="22">
        <f t="shared" ref="R20:R22" si="16">IF(Q20&lt;6,P20,"")</f>
        <v>52</v>
      </c>
      <c r="S20" s="32">
        <f t="shared" si="12"/>
        <v>165</v>
      </c>
      <c r="T20" s="32">
        <f t="shared" si="8"/>
        <v>6</v>
      </c>
      <c r="U20" s="255"/>
      <c r="V20" s="258"/>
    </row>
    <row r="21" spans="1:22" ht="17.100000000000001" customHeight="1" x14ac:dyDescent="0.25">
      <c r="A21" s="19">
        <v>5</v>
      </c>
      <c r="B21" s="188" t="s">
        <v>537</v>
      </c>
      <c r="C21" s="183">
        <v>197</v>
      </c>
      <c r="D21" s="64" t="s">
        <v>43</v>
      </c>
      <c r="E21" s="181">
        <v>39604</v>
      </c>
      <c r="F21" s="174" t="s">
        <v>572</v>
      </c>
      <c r="G21" s="20">
        <v>9</v>
      </c>
      <c r="H21" s="31">
        <f>IFERROR(VLOOKUP(G21,'Table 2'!$H$3:$I$152,2,TRUE),0)</f>
        <v>93</v>
      </c>
      <c r="I21" s="43">
        <f t="shared" si="9"/>
        <v>2</v>
      </c>
      <c r="J21" s="22">
        <f t="shared" si="14"/>
        <v>93</v>
      </c>
      <c r="K21" s="23">
        <v>395</v>
      </c>
      <c r="L21" s="31">
        <f>IFERROR(VLOOKUP(K21,Таблица!$B$3:$C$152,2),0)</f>
        <v>36</v>
      </c>
      <c r="M21" s="43">
        <f t="shared" si="10"/>
        <v>1</v>
      </c>
      <c r="N21" s="22">
        <f t="shared" si="15"/>
        <v>36</v>
      </c>
      <c r="O21" s="24">
        <v>2.1967592592592594E-3</v>
      </c>
      <c r="P21" s="31">
        <v>63</v>
      </c>
      <c r="Q21" s="43">
        <f t="shared" si="13"/>
        <v>3</v>
      </c>
      <c r="R21" s="22">
        <f t="shared" si="16"/>
        <v>63</v>
      </c>
      <c r="S21" s="32">
        <f t="shared" si="12"/>
        <v>192</v>
      </c>
      <c r="T21" s="32">
        <f t="shared" si="8"/>
        <v>11</v>
      </c>
      <c r="U21" s="255"/>
      <c r="V21" s="258"/>
    </row>
    <row r="22" spans="1:22" ht="17.100000000000001" customHeight="1" thickBot="1" x14ac:dyDescent="0.3">
      <c r="A22" s="19">
        <v>6</v>
      </c>
      <c r="B22" s="188" t="s">
        <v>538</v>
      </c>
      <c r="C22" s="183">
        <v>165</v>
      </c>
      <c r="D22" s="64" t="s">
        <v>43</v>
      </c>
      <c r="E22" s="181">
        <v>39477</v>
      </c>
      <c r="F22" s="174" t="s">
        <v>572</v>
      </c>
      <c r="G22" s="20">
        <v>9.1999999999999993</v>
      </c>
      <c r="H22" s="31">
        <f>IFERROR(VLOOKUP(G22,'Table 2'!$H$3:$I$152,2,TRUE),0)</f>
        <v>87</v>
      </c>
      <c r="I22" s="43">
        <f t="shared" si="9"/>
        <v>4</v>
      </c>
      <c r="J22" s="22">
        <f>IF(I22&lt;6,H22,"")</f>
        <v>87</v>
      </c>
      <c r="K22" s="23">
        <v>388</v>
      </c>
      <c r="L22" s="31">
        <f>IFERROR(VLOOKUP(K22,Таблица!$B$3:$C$152,2),0)</f>
        <v>34</v>
      </c>
      <c r="M22" s="43">
        <f t="shared" si="10"/>
        <v>2</v>
      </c>
      <c r="N22" s="37">
        <f t="shared" si="15"/>
        <v>34</v>
      </c>
      <c r="O22" s="24">
        <v>1.965277777777778E-3</v>
      </c>
      <c r="P22" s="31">
        <v>88</v>
      </c>
      <c r="Q22" s="43">
        <f t="shared" si="13"/>
        <v>1</v>
      </c>
      <c r="R22" s="37">
        <f t="shared" si="16"/>
        <v>88</v>
      </c>
      <c r="S22" s="32">
        <f t="shared" si="12"/>
        <v>209</v>
      </c>
      <c r="T22" s="32">
        <f t="shared" si="8"/>
        <v>18</v>
      </c>
      <c r="U22" s="256"/>
      <c r="V22" s="259"/>
    </row>
    <row r="23" spans="1:22" ht="26.25" customHeight="1" thickBot="1" x14ac:dyDescent="0.3">
      <c r="A23" s="26"/>
      <c r="B23" s="189" t="s">
        <v>23</v>
      </c>
      <c r="C23" s="184"/>
      <c r="D23" s="177"/>
      <c r="E23" s="89"/>
      <c r="F23" s="175"/>
      <c r="G23" s="28"/>
      <c r="H23" s="31"/>
      <c r="I23" s="39" t="s">
        <v>18</v>
      </c>
      <c r="J23" s="38">
        <f>SUM(J17:J22)</f>
        <v>444</v>
      </c>
      <c r="K23" s="48"/>
      <c r="L23" s="31"/>
      <c r="M23" s="39" t="s">
        <v>18</v>
      </c>
      <c r="N23" s="38">
        <f>SUM(N17:N22)</f>
        <v>167</v>
      </c>
      <c r="O23" s="49"/>
      <c r="P23" s="31"/>
      <c r="Q23" s="39" t="s">
        <v>18</v>
      </c>
      <c r="R23" s="38">
        <f>SUM(R17:R22)</f>
        <v>325</v>
      </c>
      <c r="S23" s="29"/>
      <c r="T23" s="29"/>
      <c r="U23" s="40"/>
      <c r="V23" s="41"/>
    </row>
    <row r="24" spans="1:22" ht="17.100000000000001" customHeight="1" x14ac:dyDescent="0.25">
      <c r="A24" s="19">
        <v>1</v>
      </c>
      <c r="B24" s="187" t="s">
        <v>497</v>
      </c>
      <c r="C24" s="182">
        <v>24</v>
      </c>
      <c r="D24" s="176" t="s">
        <v>43</v>
      </c>
      <c r="E24" s="180">
        <v>39097</v>
      </c>
      <c r="F24" s="173" t="s">
        <v>570</v>
      </c>
      <c r="G24" s="20">
        <v>7.9</v>
      </c>
      <c r="H24" s="31">
        <f>IFERROR(VLOOKUP(G24,'Table 2'!$H$3:$I$152,2,TRUE),0)</f>
        <v>126</v>
      </c>
      <c r="I24" s="43">
        <f>IF(H24="","",RANK(H24,$H$24:$H$29,0))</f>
        <v>1</v>
      </c>
      <c r="J24" s="44">
        <f t="shared" ref="J24:J29" si="17">IF(I24&lt;6,H24,"")</f>
        <v>126</v>
      </c>
      <c r="K24" s="23">
        <v>433</v>
      </c>
      <c r="L24" s="31">
        <f>IFERROR(VLOOKUP(K24,Таблица!$B$3:$C$152,2),0)</f>
        <v>46</v>
      </c>
      <c r="M24" s="43">
        <f>IF(L24="","",RANK(L24,$L$24:$L$29,0))</f>
        <v>2</v>
      </c>
      <c r="N24" s="44">
        <f>IF(M24&lt;6,L24,"")</f>
        <v>46</v>
      </c>
      <c r="O24" s="46">
        <v>1.7627314814814814E-3</v>
      </c>
      <c r="P24" s="31">
        <v>110</v>
      </c>
      <c r="Q24" s="43">
        <f>IF(P24="","",RANK(P24,$P$24:$P$29,0))</f>
        <v>1</v>
      </c>
      <c r="R24" s="44">
        <f>IF(Q24&lt;6,P24,"")</f>
        <v>110</v>
      </c>
      <c r="S24" s="47">
        <f>H24+L24+P24</f>
        <v>282</v>
      </c>
      <c r="T24" s="47">
        <f t="shared" ref="T24:T29" si="18">IF(ISNUMBER(S24),RANK(S24,$S$10:$S$100,1),"")</f>
        <v>47</v>
      </c>
      <c r="U24" s="255">
        <f>SUM(J24:J29,N24:N29,R24:R29)</f>
        <v>1310</v>
      </c>
      <c r="V24" s="258">
        <f>IF(ISNUMBER(U24),RANK(U24,$U$10:$U$65,0),"")</f>
        <v>1</v>
      </c>
    </row>
    <row r="25" spans="1:22" ht="17.100000000000001" customHeight="1" x14ac:dyDescent="0.25">
      <c r="A25" s="19">
        <v>2</v>
      </c>
      <c r="B25" s="188" t="s">
        <v>498</v>
      </c>
      <c r="C25" s="183">
        <v>18</v>
      </c>
      <c r="D25" s="64" t="s">
        <v>43</v>
      </c>
      <c r="E25" s="181">
        <v>39416</v>
      </c>
      <c r="F25" s="174" t="s">
        <v>570</v>
      </c>
      <c r="G25" s="20">
        <v>8.1999999999999993</v>
      </c>
      <c r="H25" s="31">
        <f>IFERROR(VLOOKUP(G25,'Table 2'!$H$3:$I$152,2,TRUE),0)</f>
        <v>117</v>
      </c>
      <c r="I25" s="43">
        <f t="shared" ref="I25:I29" si="19">IF(H25="","",RANK(H25,$H$24:$H$29,0))</f>
        <v>2</v>
      </c>
      <c r="J25" s="22">
        <f t="shared" si="17"/>
        <v>117</v>
      </c>
      <c r="K25" s="23">
        <v>376</v>
      </c>
      <c r="L25" s="31">
        <f>IFERROR(VLOOKUP(K25,Таблица!$B$3:$C$152,2),0)</f>
        <v>31</v>
      </c>
      <c r="M25" s="43">
        <f t="shared" ref="M25:M29" si="20">IF(L25="","",RANK(L25,$L$24:$L$29,0))</f>
        <v>5</v>
      </c>
      <c r="N25" s="22">
        <f>IF(M25&lt;6,L25,"")</f>
        <v>31</v>
      </c>
      <c r="O25" s="24">
        <v>1.8344907407407407E-3</v>
      </c>
      <c r="P25" s="31">
        <v>102</v>
      </c>
      <c r="Q25" s="43">
        <f t="shared" ref="Q25:Q29" si="21">IF(P25="","",RANK(P25,$P$24:$P$29,0))</f>
        <v>2</v>
      </c>
      <c r="R25" s="22">
        <f t="shared" ref="R25" si="22">IF(Q25&lt;6,P25,"")</f>
        <v>102</v>
      </c>
      <c r="S25" s="32">
        <f t="shared" ref="S25:S29" si="23">H25+L25+P25</f>
        <v>250</v>
      </c>
      <c r="T25" s="32">
        <f t="shared" si="18"/>
        <v>35</v>
      </c>
      <c r="U25" s="255"/>
      <c r="V25" s="258"/>
    </row>
    <row r="26" spans="1:22" ht="17.100000000000001" customHeight="1" x14ac:dyDescent="0.25">
      <c r="A26" s="19">
        <v>3</v>
      </c>
      <c r="B26" s="188" t="s">
        <v>499</v>
      </c>
      <c r="C26" s="183">
        <v>17</v>
      </c>
      <c r="D26" s="64" t="s">
        <v>43</v>
      </c>
      <c r="E26" s="181">
        <v>39126</v>
      </c>
      <c r="F26" s="174" t="s">
        <v>570</v>
      </c>
      <c r="G26" s="20">
        <v>8.1999999999999993</v>
      </c>
      <c r="H26" s="31">
        <f>IFERROR(VLOOKUP(G26,'Table 2'!$H$3:$I$152,2,TRUE),0)</f>
        <v>117</v>
      </c>
      <c r="I26" s="43">
        <f t="shared" si="19"/>
        <v>2</v>
      </c>
      <c r="J26" s="22">
        <f t="shared" si="17"/>
        <v>117</v>
      </c>
      <c r="K26" s="23">
        <v>437</v>
      </c>
      <c r="L26" s="31">
        <f>IFERROR(VLOOKUP(K26,Таблица!$B$3:$C$152,2),0)</f>
        <v>47</v>
      </c>
      <c r="M26" s="43">
        <f t="shared" si="20"/>
        <v>1</v>
      </c>
      <c r="N26" s="22">
        <f>IF(M26&lt;6,L26,"")</f>
        <v>47</v>
      </c>
      <c r="O26" s="24">
        <v>1.8599537037037037E-3</v>
      </c>
      <c r="P26" s="31">
        <v>100</v>
      </c>
      <c r="Q26" s="43">
        <f>IF(P26="","",RANK(P26,$P$24:$P$29,0))</f>
        <v>3</v>
      </c>
      <c r="R26" s="22">
        <f>IF(Q26&lt;6,P26,"")</f>
        <v>100</v>
      </c>
      <c r="S26" s="32">
        <f t="shared" si="23"/>
        <v>264</v>
      </c>
      <c r="T26" s="32">
        <f t="shared" si="18"/>
        <v>42</v>
      </c>
      <c r="U26" s="255"/>
      <c r="V26" s="258"/>
    </row>
    <row r="27" spans="1:22" ht="17.100000000000001" customHeight="1" x14ac:dyDescent="0.25">
      <c r="A27" s="19">
        <v>4</v>
      </c>
      <c r="B27" s="188" t="s">
        <v>500</v>
      </c>
      <c r="C27" s="183">
        <v>32</v>
      </c>
      <c r="D27" s="64" t="s">
        <v>43</v>
      </c>
      <c r="E27" s="181">
        <v>39265</v>
      </c>
      <c r="F27" s="174" t="s">
        <v>570</v>
      </c>
      <c r="G27" s="20">
        <v>8.1999999999999993</v>
      </c>
      <c r="H27" s="31">
        <f>IFERROR(VLOOKUP(G27,'Table 2'!$H$3:$I$152,2,TRUE),0)</f>
        <v>117</v>
      </c>
      <c r="I27" s="43">
        <f t="shared" si="19"/>
        <v>2</v>
      </c>
      <c r="J27" s="22">
        <f t="shared" si="17"/>
        <v>117</v>
      </c>
      <c r="K27" s="23">
        <v>380</v>
      </c>
      <c r="L27" s="31">
        <f>IFERROR(VLOOKUP(K27,Таблица!$B$3:$C$152,2),0)</f>
        <v>32</v>
      </c>
      <c r="M27" s="43">
        <f t="shared" si="20"/>
        <v>4</v>
      </c>
      <c r="N27" s="22">
        <f t="shared" ref="N27:N29" si="24">IF(M27&lt;6,L27,"")</f>
        <v>32</v>
      </c>
      <c r="O27" s="24">
        <v>1.945601851851852E-3</v>
      </c>
      <c r="P27" s="31">
        <v>90</v>
      </c>
      <c r="Q27" s="43">
        <f t="shared" si="21"/>
        <v>4</v>
      </c>
      <c r="R27" s="22">
        <f t="shared" ref="R27:R29" si="25">IF(Q27&lt;6,P27,"")</f>
        <v>90</v>
      </c>
      <c r="S27" s="32">
        <f t="shared" si="23"/>
        <v>239</v>
      </c>
      <c r="T27" s="32">
        <f t="shared" si="18"/>
        <v>26</v>
      </c>
      <c r="U27" s="255"/>
      <c r="V27" s="258"/>
    </row>
    <row r="28" spans="1:22" ht="17.100000000000001" customHeight="1" x14ac:dyDescent="0.25">
      <c r="A28" s="19">
        <v>5</v>
      </c>
      <c r="B28" s="188" t="s">
        <v>501</v>
      </c>
      <c r="C28" s="183">
        <v>46</v>
      </c>
      <c r="D28" s="64" t="s">
        <v>43</v>
      </c>
      <c r="E28" s="181">
        <v>39398</v>
      </c>
      <c r="F28" s="174" t="s">
        <v>570</v>
      </c>
      <c r="G28" s="20">
        <v>8.3000000000000007</v>
      </c>
      <c r="H28" s="31">
        <f>IFERROR(VLOOKUP(G28,'Table 2'!$H$3:$I$152,2,TRUE),0)</f>
        <v>114</v>
      </c>
      <c r="I28" s="43">
        <f t="shared" si="19"/>
        <v>5</v>
      </c>
      <c r="J28" s="22">
        <f t="shared" si="17"/>
        <v>114</v>
      </c>
      <c r="K28" s="23">
        <v>409</v>
      </c>
      <c r="L28" s="31">
        <f>IFERROR(VLOOKUP(K28,Таблица!$B$3:$C$152,2),0)</f>
        <v>40</v>
      </c>
      <c r="M28" s="43">
        <f t="shared" si="20"/>
        <v>3</v>
      </c>
      <c r="N28" s="22">
        <f t="shared" si="24"/>
        <v>40</v>
      </c>
      <c r="O28" s="24">
        <v>1.9513888888888888E-3</v>
      </c>
      <c r="P28" s="31">
        <v>90</v>
      </c>
      <c r="Q28" s="43">
        <f t="shared" si="21"/>
        <v>4</v>
      </c>
      <c r="R28" s="22">
        <f t="shared" si="25"/>
        <v>90</v>
      </c>
      <c r="S28" s="32">
        <f t="shared" si="23"/>
        <v>244</v>
      </c>
      <c r="T28" s="32">
        <f t="shared" si="18"/>
        <v>30</v>
      </c>
      <c r="U28" s="255"/>
      <c r="V28" s="258"/>
    </row>
    <row r="29" spans="1:22" ht="17.100000000000001" customHeight="1" thickBot="1" x14ac:dyDescent="0.3">
      <c r="A29" s="19">
        <v>6</v>
      </c>
      <c r="B29" s="188" t="s">
        <v>502</v>
      </c>
      <c r="C29" s="183">
        <v>120</v>
      </c>
      <c r="D29" s="64" t="s">
        <v>43</v>
      </c>
      <c r="E29" s="181">
        <v>39662</v>
      </c>
      <c r="F29" s="174" t="s">
        <v>570</v>
      </c>
      <c r="G29" s="20">
        <v>9.3000000000000007</v>
      </c>
      <c r="H29" s="31">
        <f>IFERROR(VLOOKUP(G29,'Table 2'!$H$3:$I$152,2,TRUE),0)</f>
        <v>84</v>
      </c>
      <c r="I29" s="43">
        <f t="shared" si="19"/>
        <v>6</v>
      </c>
      <c r="J29" s="37" t="str">
        <f t="shared" si="17"/>
        <v/>
      </c>
      <c r="K29" s="23">
        <v>373</v>
      </c>
      <c r="L29" s="31">
        <f>IFERROR(VLOOKUP(K29,Таблица!$B$3:$C$152,2),0)</f>
        <v>31</v>
      </c>
      <c r="M29" s="43">
        <f t="shared" si="20"/>
        <v>5</v>
      </c>
      <c r="N29" s="37">
        <f t="shared" si="24"/>
        <v>31</v>
      </c>
      <c r="O29" s="24">
        <v>2.4513888888888888E-3</v>
      </c>
      <c r="P29" s="31">
        <v>36</v>
      </c>
      <c r="Q29" s="43">
        <f t="shared" si="21"/>
        <v>6</v>
      </c>
      <c r="R29" s="37" t="str">
        <f t="shared" si="25"/>
        <v/>
      </c>
      <c r="S29" s="32">
        <f t="shared" si="23"/>
        <v>151</v>
      </c>
      <c r="T29" s="32">
        <f t="shared" si="18"/>
        <v>3</v>
      </c>
      <c r="U29" s="256"/>
      <c r="V29" s="259"/>
    </row>
    <row r="30" spans="1:22" ht="26.25" customHeight="1" thickBot="1" x14ac:dyDescent="0.3">
      <c r="A30" s="26"/>
      <c r="B30" s="189" t="s">
        <v>23</v>
      </c>
      <c r="C30" s="184"/>
      <c r="D30" s="177"/>
      <c r="E30" s="89"/>
      <c r="F30" s="175"/>
      <c r="G30" s="28"/>
      <c r="H30" s="31"/>
      <c r="I30" s="39" t="s">
        <v>18</v>
      </c>
      <c r="J30" s="38">
        <f>SUM(J24:J29)</f>
        <v>591</v>
      </c>
      <c r="K30" s="48"/>
      <c r="L30" s="31"/>
      <c r="M30" s="39" t="s">
        <v>18</v>
      </c>
      <c r="N30" s="38">
        <f>SUM(N24:N29)</f>
        <v>227</v>
      </c>
      <c r="O30" s="49"/>
      <c r="P30" s="31"/>
      <c r="Q30" s="39" t="s">
        <v>18</v>
      </c>
      <c r="R30" s="38">
        <f>SUM(R24:R29)</f>
        <v>492</v>
      </c>
      <c r="S30" s="29"/>
      <c r="T30" s="29"/>
      <c r="U30" s="40"/>
      <c r="V30" s="41"/>
    </row>
    <row r="31" spans="1:22" ht="17.100000000000001" customHeight="1" x14ac:dyDescent="0.25">
      <c r="A31" s="19">
        <v>1</v>
      </c>
      <c r="B31" s="187" t="s">
        <v>106</v>
      </c>
      <c r="C31" s="182">
        <v>53</v>
      </c>
      <c r="D31" s="176" t="s">
        <v>43</v>
      </c>
      <c r="E31" s="180">
        <v>39265</v>
      </c>
      <c r="F31" s="173" t="s">
        <v>567</v>
      </c>
      <c r="G31" s="20">
        <v>8.1999999999999993</v>
      </c>
      <c r="H31" s="31">
        <f>IFERROR(VLOOKUP(G31,'Table 2'!$H$3:$I$152,2,TRUE),0)</f>
        <v>117</v>
      </c>
      <c r="I31" s="43">
        <f>IF(H31="","",RANK(H31,$H$31:$H$36,0))</f>
        <v>4</v>
      </c>
      <c r="J31" s="44">
        <f t="shared" ref="J31:J36" si="26">IF(I31&lt;6,H31,"")</f>
        <v>117</v>
      </c>
      <c r="K31" s="23">
        <v>386</v>
      </c>
      <c r="L31" s="31">
        <f>IFERROR(VLOOKUP(K31,Таблица!$B$3:$C$152,2),0)</f>
        <v>34</v>
      </c>
      <c r="M31" s="43">
        <f>IF(L31="","",RANK(L31,$L$31:$L$36,0))</f>
        <v>5</v>
      </c>
      <c r="N31" s="44">
        <f>IF(M31&lt;6,L31,"")</f>
        <v>34</v>
      </c>
      <c r="O31" s="46">
        <v>1.7696759259259261E-3</v>
      </c>
      <c r="P31" s="31">
        <v>109</v>
      </c>
      <c r="Q31" s="43">
        <f>IF(P31="","",RANK(P31,$P$31:$P$36,0))</f>
        <v>2</v>
      </c>
      <c r="R31" s="44">
        <f>IF(Q31&lt;6,P31,"")</f>
        <v>109</v>
      </c>
      <c r="S31" s="47">
        <f>H31+L31+P31</f>
        <v>260</v>
      </c>
      <c r="T31" s="47">
        <f t="shared" ref="T31:T36" si="27">IF(ISNUMBER(S31),RANK(S31,$S$10:$S$100,1),"")</f>
        <v>39</v>
      </c>
      <c r="U31" s="255">
        <f>SUM(J31:J36,N31:N36,R31:R36)</f>
        <v>1272</v>
      </c>
      <c r="V31" s="258">
        <f>IF(ISNUMBER(U31),RANK(U31,$U$10:$U$65,0),"")</f>
        <v>4</v>
      </c>
    </row>
    <row r="32" spans="1:22" ht="17.100000000000001" customHeight="1" x14ac:dyDescent="0.25">
      <c r="A32" s="19">
        <v>2</v>
      </c>
      <c r="B32" s="188" t="s">
        <v>476</v>
      </c>
      <c r="C32" s="183">
        <v>80</v>
      </c>
      <c r="D32" s="64" t="s">
        <v>43</v>
      </c>
      <c r="E32" s="181">
        <v>39218</v>
      </c>
      <c r="F32" s="174" t="s">
        <v>567</v>
      </c>
      <c r="G32" s="20">
        <v>7.9</v>
      </c>
      <c r="H32" s="31">
        <f>IFERROR(VLOOKUP(G32,'Table 2'!$H$3:$I$152,2,TRUE),0)</f>
        <v>126</v>
      </c>
      <c r="I32" s="43">
        <f t="shared" ref="I32:I36" si="28">IF(H32="","",RANK(H32,$H$31:$H$36,0))</f>
        <v>2</v>
      </c>
      <c r="J32" s="22">
        <f t="shared" si="26"/>
        <v>126</v>
      </c>
      <c r="K32" s="23">
        <v>434</v>
      </c>
      <c r="L32" s="31">
        <f>IFERROR(VLOOKUP(K32,Таблица!$B$3:$C$152,2),0)</f>
        <v>46</v>
      </c>
      <c r="M32" s="43">
        <f t="shared" ref="M32:M36" si="29">IF(L32="","",RANK(L32,$L$31:$L$36,0))</f>
        <v>1</v>
      </c>
      <c r="N32" s="22">
        <f>IF(M32&lt;6,L32,"")</f>
        <v>46</v>
      </c>
      <c r="O32" s="24">
        <v>2.0185185185185184E-3</v>
      </c>
      <c r="P32" s="31">
        <v>83</v>
      </c>
      <c r="Q32" s="43">
        <f t="shared" ref="Q32:Q36" si="30">IF(P32="","",RANK(P32,$P$31:$P$36,0))</f>
        <v>3</v>
      </c>
      <c r="R32" s="22">
        <f t="shared" ref="R32" si="31">IF(Q32&lt;6,P32,"")</f>
        <v>83</v>
      </c>
      <c r="S32" s="32">
        <f t="shared" ref="S32:S36" si="32">H32+L32+P32</f>
        <v>255</v>
      </c>
      <c r="T32" s="32">
        <f t="shared" si="27"/>
        <v>36</v>
      </c>
      <c r="U32" s="255"/>
      <c r="V32" s="258"/>
    </row>
    <row r="33" spans="1:22" ht="17.100000000000001" customHeight="1" x14ac:dyDescent="0.25">
      <c r="A33" s="19">
        <v>3</v>
      </c>
      <c r="B33" s="188" t="s">
        <v>477</v>
      </c>
      <c r="C33" s="183">
        <v>117</v>
      </c>
      <c r="D33" s="64" t="s">
        <v>43</v>
      </c>
      <c r="E33" s="181">
        <v>39190</v>
      </c>
      <c r="F33" s="174" t="s">
        <v>567</v>
      </c>
      <c r="G33" s="20">
        <v>8.1</v>
      </c>
      <c r="H33" s="31">
        <f>IFERROR(VLOOKUP(G33,'Table 2'!$H$3:$I$152,2,TRUE),0)</f>
        <v>120</v>
      </c>
      <c r="I33" s="43">
        <f t="shared" si="28"/>
        <v>3</v>
      </c>
      <c r="J33" s="22">
        <f t="shared" si="26"/>
        <v>120</v>
      </c>
      <c r="K33" s="23">
        <v>404</v>
      </c>
      <c r="L33" s="31">
        <f>IFERROR(VLOOKUP(K33,Таблица!$B$3:$C$152,2),0)</f>
        <v>38</v>
      </c>
      <c r="M33" s="43">
        <f t="shared" si="29"/>
        <v>4</v>
      </c>
      <c r="N33" s="22">
        <f>IF(M33&lt;6,L33,"")</f>
        <v>38</v>
      </c>
      <c r="O33" s="24">
        <v>1.6678240740740742E-3</v>
      </c>
      <c r="P33" s="31">
        <v>120</v>
      </c>
      <c r="Q33" s="43">
        <f>IF(P33="","",RANK(P33,$P$31:$P$36,0))</f>
        <v>1</v>
      </c>
      <c r="R33" s="22">
        <f>IF(Q33&lt;6,P33,"")</f>
        <v>120</v>
      </c>
      <c r="S33" s="32">
        <f t="shared" si="32"/>
        <v>278</v>
      </c>
      <c r="T33" s="32">
        <f t="shared" si="27"/>
        <v>45</v>
      </c>
      <c r="U33" s="255"/>
      <c r="V33" s="258"/>
    </row>
    <row r="34" spans="1:22" ht="17.100000000000001" customHeight="1" x14ac:dyDescent="0.25">
      <c r="A34" s="19">
        <v>4</v>
      </c>
      <c r="B34" s="188" t="s">
        <v>478</v>
      </c>
      <c r="C34" s="183">
        <v>100</v>
      </c>
      <c r="D34" s="64" t="s">
        <v>43</v>
      </c>
      <c r="E34" s="181">
        <v>39110</v>
      </c>
      <c r="F34" s="174" t="s">
        <v>567</v>
      </c>
      <c r="G34" s="20">
        <v>9.3000000000000007</v>
      </c>
      <c r="H34" s="31">
        <f>IFERROR(VLOOKUP(G34,'Table 2'!$H$3:$I$152,2,TRUE),0)</f>
        <v>84</v>
      </c>
      <c r="I34" s="43">
        <f t="shared" si="28"/>
        <v>6</v>
      </c>
      <c r="J34" s="22" t="str">
        <f t="shared" si="26"/>
        <v/>
      </c>
      <c r="K34" s="23">
        <v>346</v>
      </c>
      <c r="L34" s="31">
        <f>IFERROR(VLOOKUP(K34,Таблица!$B$3:$C$152,2),0)</f>
        <v>24</v>
      </c>
      <c r="M34" s="43">
        <f t="shared" si="29"/>
        <v>6</v>
      </c>
      <c r="N34" s="22" t="str">
        <f t="shared" ref="N34:N36" si="33">IF(M34&lt;6,L34,"")</f>
        <v/>
      </c>
      <c r="O34" s="24">
        <v>2.1192129629629629E-3</v>
      </c>
      <c r="P34" s="31">
        <v>72</v>
      </c>
      <c r="Q34" s="43">
        <f t="shared" si="30"/>
        <v>5</v>
      </c>
      <c r="R34" s="22">
        <f t="shared" ref="R34:R36" si="34">IF(Q34&lt;6,P34,"")</f>
        <v>72</v>
      </c>
      <c r="S34" s="32">
        <f t="shared" si="32"/>
        <v>180</v>
      </c>
      <c r="T34" s="32">
        <f t="shared" si="27"/>
        <v>9</v>
      </c>
      <c r="U34" s="255"/>
      <c r="V34" s="258"/>
    </row>
    <row r="35" spans="1:22" ht="17.100000000000001" customHeight="1" x14ac:dyDescent="0.25">
      <c r="A35" s="19">
        <v>5</v>
      </c>
      <c r="B35" s="188" t="s">
        <v>479</v>
      </c>
      <c r="C35" s="183">
        <v>109</v>
      </c>
      <c r="D35" s="64" t="s">
        <v>43</v>
      </c>
      <c r="E35" s="181">
        <v>39098</v>
      </c>
      <c r="F35" s="174" t="s">
        <v>567</v>
      </c>
      <c r="G35" s="20">
        <v>7.7</v>
      </c>
      <c r="H35" s="31">
        <f>IFERROR(VLOOKUP(G35,'Table 2'!$H$3:$I$152,2,TRUE),0)</f>
        <v>132</v>
      </c>
      <c r="I35" s="43">
        <f t="shared" si="28"/>
        <v>1</v>
      </c>
      <c r="J35" s="22">
        <f t="shared" si="26"/>
        <v>132</v>
      </c>
      <c r="K35" s="23">
        <v>418</v>
      </c>
      <c r="L35" s="31">
        <f>IFERROR(VLOOKUP(K35,Таблица!$B$3:$C$152,2),0)</f>
        <v>42</v>
      </c>
      <c r="M35" s="43">
        <f t="shared" si="29"/>
        <v>2</v>
      </c>
      <c r="N35" s="22">
        <f t="shared" si="33"/>
        <v>42</v>
      </c>
      <c r="O35" s="24">
        <v>2.1435185185185186E-3</v>
      </c>
      <c r="P35" s="31">
        <v>69</v>
      </c>
      <c r="Q35" s="43">
        <f t="shared" si="30"/>
        <v>6</v>
      </c>
      <c r="R35" s="22" t="str">
        <f t="shared" si="34"/>
        <v/>
      </c>
      <c r="S35" s="32">
        <f t="shared" si="32"/>
        <v>243</v>
      </c>
      <c r="T35" s="32">
        <f t="shared" si="27"/>
        <v>29</v>
      </c>
      <c r="U35" s="255"/>
      <c r="V35" s="258"/>
    </row>
    <row r="36" spans="1:22" ht="17.100000000000001" customHeight="1" thickBot="1" x14ac:dyDescent="0.3">
      <c r="A36" s="19">
        <v>6</v>
      </c>
      <c r="B36" s="188" t="s">
        <v>481</v>
      </c>
      <c r="C36" s="183">
        <v>178</v>
      </c>
      <c r="D36" s="64" t="s">
        <v>43</v>
      </c>
      <c r="E36" s="181">
        <v>39207</v>
      </c>
      <c r="F36" s="174" t="s">
        <v>567</v>
      </c>
      <c r="G36" s="20">
        <v>8.5</v>
      </c>
      <c r="H36" s="31">
        <f>IFERROR(VLOOKUP(G36,'Table 2'!$H$3:$I$152,2,TRUE),0)</f>
        <v>108</v>
      </c>
      <c r="I36" s="43">
        <f t="shared" si="28"/>
        <v>5</v>
      </c>
      <c r="J36" s="37">
        <f t="shared" si="26"/>
        <v>108</v>
      </c>
      <c r="K36" s="23">
        <v>420</v>
      </c>
      <c r="L36" s="31">
        <f>IFERROR(VLOOKUP(K36,Таблица!$B$3:$C$152,2),0)</f>
        <v>42</v>
      </c>
      <c r="M36" s="43">
        <f t="shared" si="29"/>
        <v>2</v>
      </c>
      <c r="N36" s="37">
        <f t="shared" si="33"/>
        <v>42</v>
      </c>
      <c r="O36" s="24">
        <v>2.0127314814814817E-3</v>
      </c>
      <c r="P36" s="31">
        <v>83</v>
      </c>
      <c r="Q36" s="43">
        <f t="shared" si="30"/>
        <v>3</v>
      </c>
      <c r="R36" s="37">
        <f t="shared" si="34"/>
        <v>83</v>
      </c>
      <c r="S36" s="32">
        <f t="shared" si="32"/>
        <v>233</v>
      </c>
      <c r="T36" s="32">
        <f t="shared" si="27"/>
        <v>25</v>
      </c>
      <c r="U36" s="256"/>
      <c r="V36" s="259"/>
    </row>
    <row r="37" spans="1:22" ht="26.25" customHeight="1" thickBot="1" x14ac:dyDescent="0.3">
      <c r="A37" s="26"/>
      <c r="B37" s="189" t="s">
        <v>23</v>
      </c>
      <c r="C37" s="184"/>
      <c r="D37" s="177"/>
      <c r="E37" s="89"/>
      <c r="F37" s="175"/>
      <c r="G37" s="28"/>
      <c r="H37" s="31"/>
      <c r="I37" s="39" t="s">
        <v>18</v>
      </c>
      <c r="J37" s="38">
        <f>SUM(J31:J36)</f>
        <v>603</v>
      </c>
      <c r="K37" s="48"/>
      <c r="L37" s="31"/>
      <c r="M37" s="39" t="s">
        <v>18</v>
      </c>
      <c r="N37" s="38">
        <f>SUM(N31:N36)</f>
        <v>202</v>
      </c>
      <c r="O37" s="49"/>
      <c r="P37" s="31"/>
      <c r="Q37" s="39" t="s">
        <v>18</v>
      </c>
      <c r="R37" s="38">
        <f>SUM(R31:R36)</f>
        <v>467</v>
      </c>
      <c r="S37" s="29"/>
      <c r="T37" s="29"/>
      <c r="U37" s="40"/>
      <c r="V37" s="41"/>
    </row>
    <row r="38" spans="1:22" ht="17.100000000000001" customHeight="1" x14ac:dyDescent="0.25">
      <c r="A38" s="19">
        <v>1</v>
      </c>
      <c r="B38" s="187" t="s">
        <v>484</v>
      </c>
      <c r="C38" s="182">
        <v>84</v>
      </c>
      <c r="D38" s="176" t="s">
        <v>43</v>
      </c>
      <c r="E38" s="180">
        <v>39117</v>
      </c>
      <c r="F38" s="173" t="s">
        <v>566</v>
      </c>
      <c r="G38" s="20">
        <v>8.1999999999999993</v>
      </c>
      <c r="H38" s="31">
        <f>IFERROR(VLOOKUP(G38,'Table 2'!$H$3:$I$152,2,TRUE),0)</f>
        <v>117</v>
      </c>
      <c r="I38" s="43">
        <f>IF(H38="","",RANK(H38,$H$38:$H$43,0))</f>
        <v>3</v>
      </c>
      <c r="J38" s="44">
        <f t="shared" ref="J38:J43" si="35">IF(I38&lt;6,H38,"")</f>
        <v>117</v>
      </c>
      <c r="K38" s="23">
        <v>420</v>
      </c>
      <c r="L38" s="31">
        <f>IFERROR(VLOOKUP(K38,Таблица!$B$3:$C$152,2),0)</f>
        <v>42</v>
      </c>
      <c r="M38" s="43">
        <f>IF(L38="","",RANK(L38,$L$38:$L$43,0))</f>
        <v>5</v>
      </c>
      <c r="N38" s="44">
        <f>IF(M38&lt;6,L38,"")</f>
        <v>42</v>
      </c>
      <c r="O38" s="46">
        <v>1.8726851851851853E-3</v>
      </c>
      <c r="P38" s="31">
        <v>99</v>
      </c>
      <c r="Q38" s="43">
        <f>IF(P38="","",RANK(P38,$P$38:$P$43,0))</f>
        <v>1</v>
      </c>
      <c r="R38" s="44">
        <f>IF(Q38&lt;6,P38,"")</f>
        <v>99</v>
      </c>
      <c r="S38" s="47">
        <f>H38+L38+P38</f>
        <v>258</v>
      </c>
      <c r="T38" s="47">
        <f t="shared" ref="T38:T43" si="36">IF(ISNUMBER(S38),RANK(S38,$S$10:$S$100,1),"")</f>
        <v>37</v>
      </c>
      <c r="U38" s="255">
        <f>SUM(J38:J43,N38:N43,R38:R43)</f>
        <v>1307</v>
      </c>
      <c r="V38" s="258">
        <f>IF(ISNUMBER(U38),RANK(U38,$U$10:$U$65,0),"")</f>
        <v>2</v>
      </c>
    </row>
    <row r="39" spans="1:22" ht="17.100000000000001" customHeight="1" x14ac:dyDescent="0.25">
      <c r="A39" s="19">
        <v>2</v>
      </c>
      <c r="B39" s="188" t="s">
        <v>485</v>
      </c>
      <c r="C39" s="183">
        <v>69</v>
      </c>
      <c r="D39" s="64" t="s">
        <v>43</v>
      </c>
      <c r="E39" s="181">
        <v>39233</v>
      </c>
      <c r="F39" s="174" t="s">
        <v>566</v>
      </c>
      <c r="G39" s="20">
        <v>7.5</v>
      </c>
      <c r="H39" s="31">
        <f>IFERROR(VLOOKUP(G39,'Table 2'!$H$3:$I$152,2,TRUE),0)</f>
        <v>138</v>
      </c>
      <c r="I39" s="43">
        <f t="shared" ref="I39:I43" si="37">IF(H39="","",RANK(H39,$H$38:$H$43,0))</f>
        <v>1</v>
      </c>
      <c r="J39" s="22">
        <f t="shared" si="35"/>
        <v>138</v>
      </c>
      <c r="K39" s="23">
        <v>478</v>
      </c>
      <c r="L39" s="31">
        <f>IFERROR(VLOOKUP(K39,Таблица!$B$3:$C$152,2),0)</f>
        <v>59</v>
      </c>
      <c r="M39" s="43">
        <f t="shared" ref="M39:M43" si="38">IF(L39="","",RANK(L39,$L$38:$L$43,0))</f>
        <v>1</v>
      </c>
      <c r="N39" s="22">
        <f>IF(M39&lt;6,L39,"")</f>
        <v>59</v>
      </c>
      <c r="O39" s="24"/>
      <c r="P39" s="31"/>
      <c r="Q39" s="43" t="str">
        <f t="shared" ref="Q39:Q43" si="39">IF(P39="","",RANK(P39,$P$38:$P$43,0))</f>
        <v/>
      </c>
      <c r="R39" s="22" t="str">
        <f t="shared" ref="R39" si="40">IF(Q39&lt;6,P39,"")</f>
        <v/>
      </c>
      <c r="S39" s="32">
        <f t="shared" ref="S39:S43" si="41">H39+L39+P39</f>
        <v>197</v>
      </c>
      <c r="T39" s="32">
        <f t="shared" si="36"/>
        <v>12</v>
      </c>
      <c r="U39" s="255"/>
      <c r="V39" s="258"/>
    </row>
    <row r="40" spans="1:22" ht="17.100000000000001" customHeight="1" x14ac:dyDescent="0.25">
      <c r="A40" s="19">
        <v>3</v>
      </c>
      <c r="B40" s="188" t="s">
        <v>486</v>
      </c>
      <c r="C40" s="183">
        <v>28</v>
      </c>
      <c r="D40" s="64" t="s">
        <v>43</v>
      </c>
      <c r="E40" s="181">
        <v>39355</v>
      </c>
      <c r="F40" s="174" t="s">
        <v>566</v>
      </c>
      <c r="G40" s="20">
        <v>8.4</v>
      </c>
      <c r="H40" s="31">
        <f>IFERROR(VLOOKUP(G40,'Table 2'!$H$3:$I$152,2,TRUE),0)</f>
        <v>111</v>
      </c>
      <c r="I40" s="43">
        <f t="shared" si="37"/>
        <v>5</v>
      </c>
      <c r="J40" s="22">
        <f t="shared" si="35"/>
        <v>111</v>
      </c>
      <c r="K40" s="23">
        <v>442</v>
      </c>
      <c r="L40" s="31">
        <f>IFERROR(VLOOKUP(K40,Таблица!$B$3:$C$152,2),0)</f>
        <v>48</v>
      </c>
      <c r="M40" s="43">
        <f t="shared" si="38"/>
        <v>4</v>
      </c>
      <c r="N40" s="22">
        <f>IF(M40&lt;6,L40,"")</f>
        <v>48</v>
      </c>
      <c r="O40" s="24">
        <v>1.8668981481481481E-3</v>
      </c>
      <c r="P40" s="31">
        <v>99</v>
      </c>
      <c r="Q40" s="43">
        <f t="shared" si="39"/>
        <v>1</v>
      </c>
      <c r="R40" s="22">
        <f>IF(Q40&lt;6,P40,"")</f>
        <v>99</v>
      </c>
      <c r="S40" s="32">
        <f t="shared" si="41"/>
        <v>258</v>
      </c>
      <c r="T40" s="32">
        <f t="shared" si="36"/>
        <v>37</v>
      </c>
      <c r="U40" s="255"/>
      <c r="V40" s="258"/>
    </row>
    <row r="41" spans="1:22" ht="17.100000000000001" customHeight="1" x14ac:dyDescent="0.25">
      <c r="A41" s="19">
        <v>4</v>
      </c>
      <c r="B41" s="188" t="s">
        <v>487</v>
      </c>
      <c r="C41" s="183">
        <v>76</v>
      </c>
      <c r="D41" s="64" t="s">
        <v>43</v>
      </c>
      <c r="E41" s="181">
        <v>39546</v>
      </c>
      <c r="F41" s="174" t="s">
        <v>566</v>
      </c>
      <c r="G41" s="20">
        <v>8.8000000000000007</v>
      </c>
      <c r="H41" s="31">
        <f>IFERROR(VLOOKUP(G41,'Table 2'!$H$3:$I$152,2,TRUE),0)</f>
        <v>99</v>
      </c>
      <c r="I41" s="43">
        <f t="shared" si="37"/>
        <v>6</v>
      </c>
      <c r="J41" s="22" t="str">
        <f t="shared" si="35"/>
        <v/>
      </c>
      <c r="K41" s="23">
        <v>392</v>
      </c>
      <c r="L41" s="31">
        <f>IFERROR(VLOOKUP(K41,Таблица!$B$3:$C$152,2),0)</f>
        <v>35</v>
      </c>
      <c r="M41" s="43">
        <f t="shared" si="38"/>
        <v>6</v>
      </c>
      <c r="N41" s="22" t="str">
        <f t="shared" ref="N41:N43" si="42">IF(M41&lt;6,L41,"")</f>
        <v/>
      </c>
      <c r="O41" s="24">
        <v>2.1053240740740741E-3</v>
      </c>
      <c r="P41" s="31">
        <v>73</v>
      </c>
      <c r="Q41" s="43">
        <f t="shared" si="39"/>
        <v>5</v>
      </c>
      <c r="R41" s="22">
        <f t="shared" ref="R41:R43" si="43">IF(Q41&lt;6,P41,"")</f>
        <v>73</v>
      </c>
      <c r="S41" s="32">
        <f t="shared" si="41"/>
        <v>207</v>
      </c>
      <c r="T41" s="32">
        <f t="shared" si="36"/>
        <v>16</v>
      </c>
      <c r="U41" s="255"/>
      <c r="V41" s="258"/>
    </row>
    <row r="42" spans="1:22" ht="17.100000000000001" customHeight="1" x14ac:dyDescent="0.25">
      <c r="A42" s="19">
        <v>5</v>
      </c>
      <c r="B42" s="188" t="s">
        <v>488</v>
      </c>
      <c r="C42" s="183">
        <v>65</v>
      </c>
      <c r="D42" s="64" t="s">
        <v>43</v>
      </c>
      <c r="E42" s="181">
        <v>39610</v>
      </c>
      <c r="F42" s="174" t="s">
        <v>566</v>
      </c>
      <c r="G42" s="20">
        <v>8.1999999999999993</v>
      </c>
      <c r="H42" s="31">
        <f>IFERROR(VLOOKUP(G42,'Table 2'!$H$3:$I$152,2,TRUE),0)</f>
        <v>117</v>
      </c>
      <c r="I42" s="43">
        <f t="shared" si="37"/>
        <v>3</v>
      </c>
      <c r="J42" s="22">
        <f t="shared" si="35"/>
        <v>117</v>
      </c>
      <c r="K42" s="23">
        <v>460</v>
      </c>
      <c r="L42" s="31">
        <f>IFERROR(VLOOKUP(K42,Таблица!$B$3:$C$152,2),0)</f>
        <v>53</v>
      </c>
      <c r="M42" s="43">
        <f t="shared" si="38"/>
        <v>2</v>
      </c>
      <c r="N42" s="22">
        <f t="shared" si="42"/>
        <v>53</v>
      </c>
      <c r="O42" s="24">
        <v>2.0983796296296293E-3</v>
      </c>
      <c r="P42" s="31">
        <v>74</v>
      </c>
      <c r="Q42" s="43">
        <f t="shared" si="39"/>
        <v>4</v>
      </c>
      <c r="R42" s="22">
        <f t="shared" si="43"/>
        <v>74</v>
      </c>
      <c r="S42" s="32">
        <f t="shared" si="41"/>
        <v>244</v>
      </c>
      <c r="T42" s="32">
        <f t="shared" si="36"/>
        <v>30</v>
      </c>
      <c r="U42" s="255"/>
      <c r="V42" s="258"/>
    </row>
    <row r="43" spans="1:22" ht="17.100000000000001" customHeight="1" thickBot="1" x14ac:dyDescent="0.3">
      <c r="A43" s="19">
        <v>6</v>
      </c>
      <c r="B43" s="188" t="s">
        <v>489</v>
      </c>
      <c r="C43" s="183">
        <v>67</v>
      </c>
      <c r="D43" s="64" t="s">
        <v>43</v>
      </c>
      <c r="E43" s="181">
        <v>39570</v>
      </c>
      <c r="F43" s="174" t="s">
        <v>566</v>
      </c>
      <c r="G43" s="20">
        <v>7.8</v>
      </c>
      <c r="H43" s="31">
        <f>IFERROR(VLOOKUP(G43,'Table 2'!$H$3:$I$152,2,TRUE),0)</f>
        <v>129</v>
      </c>
      <c r="I43" s="43">
        <f t="shared" si="37"/>
        <v>2</v>
      </c>
      <c r="J43" s="37">
        <f t="shared" si="35"/>
        <v>129</v>
      </c>
      <c r="K43" s="23">
        <v>454</v>
      </c>
      <c r="L43" s="31">
        <f>IFERROR(VLOOKUP(K43,Таблица!$B$3:$C$152,2),0)</f>
        <v>51</v>
      </c>
      <c r="M43" s="43">
        <f t="shared" si="38"/>
        <v>3</v>
      </c>
      <c r="N43" s="37">
        <f t="shared" si="42"/>
        <v>51</v>
      </c>
      <c r="O43" s="24">
        <v>1.888888888888889E-3</v>
      </c>
      <c r="P43" s="31">
        <v>97</v>
      </c>
      <c r="Q43" s="43">
        <f t="shared" si="39"/>
        <v>3</v>
      </c>
      <c r="R43" s="37">
        <f t="shared" si="43"/>
        <v>97</v>
      </c>
      <c r="S43" s="32">
        <f t="shared" si="41"/>
        <v>277</v>
      </c>
      <c r="T43" s="32">
        <f t="shared" si="36"/>
        <v>44</v>
      </c>
      <c r="U43" s="256"/>
      <c r="V43" s="259"/>
    </row>
    <row r="44" spans="1:22" ht="26.25" customHeight="1" thickBot="1" x14ac:dyDescent="0.3">
      <c r="A44" s="26"/>
      <c r="B44" s="189" t="s">
        <v>23</v>
      </c>
      <c r="C44" s="184"/>
      <c r="D44" s="177"/>
      <c r="E44" s="89"/>
      <c r="F44" s="175"/>
      <c r="G44" s="28"/>
      <c r="H44" s="31"/>
      <c r="I44" s="39" t="s">
        <v>18</v>
      </c>
      <c r="J44" s="38">
        <f>SUM(J38:J43)</f>
        <v>612</v>
      </c>
      <c r="K44" s="48"/>
      <c r="L44" s="31"/>
      <c r="M44" s="39" t="s">
        <v>18</v>
      </c>
      <c r="N44" s="38">
        <f>SUM(N38:N43)</f>
        <v>253</v>
      </c>
      <c r="O44" s="49"/>
      <c r="P44" s="31"/>
      <c r="Q44" s="39" t="s">
        <v>18</v>
      </c>
      <c r="R44" s="38">
        <f>SUM(R38:R43)</f>
        <v>442</v>
      </c>
      <c r="S44" s="29"/>
      <c r="T44" s="29"/>
      <c r="U44" s="40"/>
      <c r="V44" s="41"/>
    </row>
    <row r="45" spans="1:22" ht="17.100000000000001" customHeight="1" x14ac:dyDescent="0.25">
      <c r="A45" s="19">
        <v>1</v>
      </c>
      <c r="B45" s="187" t="s">
        <v>521</v>
      </c>
      <c r="C45" s="182">
        <v>196</v>
      </c>
      <c r="D45" s="176" t="s">
        <v>43</v>
      </c>
      <c r="E45" s="180">
        <v>39125</v>
      </c>
      <c r="F45" s="173" t="s">
        <v>568</v>
      </c>
      <c r="G45" s="20">
        <v>8.4</v>
      </c>
      <c r="H45" s="31">
        <f>IFERROR(VLOOKUP(G45,'Table 2'!$H$3:$I$152,2,TRUE),0)</f>
        <v>111</v>
      </c>
      <c r="I45" s="43">
        <f>IF(H45="","",RANK(H45,$H$45:$H$50,0))</f>
        <v>2</v>
      </c>
      <c r="J45" s="44">
        <f t="shared" ref="J45:J50" si="44">IF(I45&lt;6,H45,"")</f>
        <v>111</v>
      </c>
      <c r="K45" s="23">
        <v>384</v>
      </c>
      <c r="L45" s="31">
        <f>IFERROR(VLOOKUP(K45,Таблица!$B$3:$C$152,2),0)</f>
        <v>33</v>
      </c>
      <c r="M45" s="43">
        <f>IF(L45="","",RANK(L45,$L$45:$L$50,0))</f>
        <v>5</v>
      </c>
      <c r="N45" s="44">
        <f>IF(M45&lt;6,L45,"")</f>
        <v>33</v>
      </c>
      <c r="O45" s="46">
        <v>2.4930555555555552E-3</v>
      </c>
      <c r="P45" s="31">
        <v>31</v>
      </c>
      <c r="Q45" s="43">
        <f>IF(P45="","",RANK(P45,$P$45:$P$50,0))</f>
        <v>6</v>
      </c>
      <c r="R45" s="44" t="str">
        <f>IF(Q45&lt;6,P45,"")</f>
        <v/>
      </c>
      <c r="S45" s="47">
        <f>H45+L45+P45</f>
        <v>175</v>
      </c>
      <c r="T45" s="47">
        <f t="shared" ref="T45:T50" si="45">IF(ISNUMBER(S45),RANK(S45,$S$10:$S$100,1),"")</f>
        <v>8</v>
      </c>
      <c r="U45" s="255">
        <f>SUM(J45:J50,N45:N50,R45:R50)</f>
        <v>1113</v>
      </c>
      <c r="V45" s="258">
        <f>IF(ISNUMBER(U45),RANK(U45,$U$10:$U$65,0),"")</f>
        <v>7</v>
      </c>
    </row>
    <row r="46" spans="1:22" ht="17.100000000000001" customHeight="1" x14ac:dyDescent="0.25">
      <c r="A46" s="19">
        <v>2</v>
      </c>
      <c r="B46" s="188" t="s">
        <v>522</v>
      </c>
      <c r="C46" s="183">
        <v>59</v>
      </c>
      <c r="D46" s="64" t="s">
        <v>43</v>
      </c>
      <c r="E46" s="181">
        <v>39653</v>
      </c>
      <c r="F46" s="174" t="s">
        <v>568</v>
      </c>
      <c r="G46" s="20">
        <v>8.6999999999999993</v>
      </c>
      <c r="H46" s="31">
        <f>IFERROR(VLOOKUP(G46,'Table 2'!$H$3:$I$152,2,TRUE),0)</f>
        <v>102</v>
      </c>
      <c r="I46" s="43">
        <f t="shared" ref="I46:I50" si="46">IF(H46="","",RANK(H46,$H$45:$H$50,0))</f>
        <v>3</v>
      </c>
      <c r="J46" s="22">
        <f t="shared" si="44"/>
        <v>102</v>
      </c>
      <c r="K46" s="23">
        <v>407</v>
      </c>
      <c r="L46" s="31">
        <f>IFERROR(VLOOKUP(K46,Таблица!$B$3:$C$152,2),0)</f>
        <v>39</v>
      </c>
      <c r="M46" s="43">
        <f t="shared" ref="M46:M50" si="47">IF(L46="","",RANK(L46,$L$45:$L$50,0))</f>
        <v>3</v>
      </c>
      <c r="N46" s="22">
        <f>IF(M46&lt;6,L46,"")</f>
        <v>39</v>
      </c>
      <c r="O46" s="24">
        <v>2.1296296296296298E-3</v>
      </c>
      <c r="P46" s="31">
        <v>71</v>
      </c>
      <c r="Q46" s="43">
        <f t="shared" ref="Q46:Q50" si="48">IF(P46="","",RANK(P46,$P$45:$P$50,0))</f>
        <v>4</v>
      </c>
      <c r="R46" s="22">
        <f t="shared" ref="R46" si="49">IF(Q46&lt;6,P46,"")</f>
        <v>71</v>
      </c>
      <c r="S46" s="32">
        <f t="shared" ref="S46:S50" si="50">H46+L46+P46</f>
        <v>212</v>
      </c>
      <c r="T46" s="32">
        <f t="shared" si="45"/>
        <v>20</v>
      </c>
      <c r="U46" s="255"/>
      <c r="V46" s="258"/>
    </row>
    <row r="47" spans="1:22" ht="17.100000000000001" customHeight="1" x14ac:dyDescent="0.25">
      <c r="A47" s="19">
        <v>3</v>
      </c>
      <c r="B47" s="188" t="s">
        <v>523</v>
      </c>
      <c r="C47" s="183">
        <v>60</v>
      </c>
      <c r="D47" s="64" t="s">
        <v>43</v>
      </c>
      <c r="E47" s="181">
        <v>39641</v>
      </c>
      <c r="F47" s="174" t="s">
        <v>568</v>
      </c>
      <c r="G47" s="20">
        <v>9.1999999999999993</v>
      </c>
      <c r="H47" s="31">
        <f>IFERROR(VLOOKUP(G47,'Table 2'!$H$3:$I$152,2,TRUE),0)</f>
        <v>87</v>
      </c>
      <c r="I47" s="43">
        <f t="shared" si="46"/>
        <v>6</v>
      </c>
      <c r="J47" s="22" t="str">
        <f t="shared" si="44"/>
        <v/>
      </c>
      <c r="K47" s="23">
        <v>401</v>
      </c>
      <c r="L47" s="31">
        <f>IFERROR(VLOOKUP(K47,Таблица!$B$3:$C$152,2),0)</f>
        <v>38</v>
      </c>
      <c r="M47" s="43">
        <f t="shared" si="47"/>
        <v>4</v>
      </c>
      <c r="N47" s="22">
        <f>IF(M47&lt;6,L47,"")</f>
        <v>38</v>
      </c>
      <c r="O47" s="24">
        <v>1.943287037037037E-3</v>
      </c>
      <c r="P47" s="31">
        <v>91</v>
      </c>
      <c r="Q47" s="43">
        <f t="shared" si="48"/>
        <v>2</v>
      </c>
      <c r="R47" s="22">
        <f>IF(Q47&lt;6,P47,"")</f>
        <v>91</v>
      </c>
      <c r="S47" s="32">
        <f t="shared" si="50"/>
        <v>216</v>
      </c>
      <c r="T47" s="32">
        <f t="shared" si="45"/>
        <v>21</v>
      </c>
      <c r="U47" s="255"/>
      <c r="V47" s="258"/>
    </row>
    <row r="48" spans="1:22" ht="17.100000000000001" customHeight="1" x14ac:dyDescent="0.25">
      <c r="A48" s="19">
        <v>4</v>
      </c>
      <c r="B48" s="188" t="s">
        <v>524</v>
      </c>
      <c r="C48" s="183">
        <v>188</v>
      </c>
      <c r="D48" s="64" t="s">
        <v>43</v>
      </c>
      <c r="E48" s="181">
        <v>39360</v>
      </c>
      <c r="F48" s="174" t="s">
        <v>568</v>
      </c>
      <c r="G48" s="20">
        <v>8.3000000000000007</v>
      </c>
      <c r="H48" s="31">
        <f>IFERROR(VLOOKUP(G48,'Table 2'!$H$3:$I$152,2,TRUE),0)</f>
        <v>114</v>
      </c>
      <c r="I48" s="43">
        <f t="shared" si="46"/>
        <v>1</v>
      </c>
      <c r="J48" s="22">
        <f t="shared" si="44"/>
        <v>114</v>
      </c>
      <c r="K48" s="23">
        <v>411</v>
      </c>
      <c r="L48" s="31">
        <f>IFERROR(VLOOKUP(K48,Таблица!$B$3:$C$152,2),0)</f>
        <v>40</v>
      </c>
      <c r="M48" s="43">
        <f t="shared" si="47"/>
        <v>2</v>
      </c>
      <c r="N48" s="22">
        <f t="shared" ref="N48:N50" si="51">IF(M48&lt;6,L48,"")</f>
        <v>40</v>
      </c>
      <c r="O48" s="24">
        <v>1.9942129629629628E-3</v>
      </c>
      <c r="P48" s="31">
        <v>85</v>
      </c>
      <c r="Q48" s="43">
        <f t="shared" si="48"/>
        <v>3</v>
      </c>
      <c r="R48" s="22">
        <f t="shared" ref="R48:R50" si="52">IF(Q48&lt;6,P48,"")</f>
        <v>85</v>
      </c>
      <c r="S48" s="32">
        <f t="shared" si="50"/>
        <v>239</v>
      </c>
      <c r="T48" s="32">
        <f t="shared" si="45"/>
        <v>26</v>
      </c>
      <c r="U48" s="255"/>
      <c r="V48" s="258"/>
    </row>
    <row r="49" spans="1:22" ht="17.100000000000001" customHeight="1" x14ac:dyDescent="0.25">
      <c r="A49" s="19">
        <v>5</v>
      </c>
      <c r="B49" s="188" t="s">
        <v>525</v>
      </c>
      <c r="C49" s="183">
        <v>142</v>
      </c>
      <c r="D49" s="64" t="s">
        <v>43</v>
      </c>
      <c r="E49" s="181">
        <v>39116</v>
      </c>
      <c r="F49" s="174" t="s">
        <v>568</v>
      </c>
      <c r="G49" s="20">
        <v>9</v>
      </c>
      <c r="H49" s="31">
        <f>IFERROR(VLOOKUP(G49,'Table 2'!$H$3:$I$152,2,TRUE),0)</f>
        <v>93</v>
      </c>
      <c r="I49" s="43">
        <f t="shared" si="46"/>
        <v>5</v>
      </c>
      <c r="J49" s="22">
        <f t="shared" si="44"/>
        <v>93</v>
      </c>
      <c r="K49" s="23">
        <v>283</v>
      </c>
      <c r="L49" s="31">
        <f>IFERROR(VLOOKUP(K49,Таблица!$B$3:$C$152,2),0)</f>
        <v>11</v>
      </c>
      <c r="M49" s="43">
        <f t="shared" si="47"/>
        <v>6</v>
      </c>
      <c r="N49" s="22" t="str">
        <f t="shared" si="51"/>
        <v/>
      </c>
      <c r="O49" s="24">
        <v>2.2650462962962963E-3</v>
      </c>
      <c r="P49" s="31">
        <v>56</v>
      </c>
      <c r="Q49" s="43">
        <f t="shared" si="48"/>
        <v>5</v>
      </c>
      <c r="R49" s="22">
        <f t="shared" si="52"/>
        <v>56</v>
      </c>
      <c r="S49" s="32">
        <f t="shared" si="50"/>
        <v>160</v>
      </c>
      <c r="T49" s="32">
        <f t="shared" si="45"/>
        <v>4</v>
      </c>
      <c r="U49" s="255"/>
      <c r="V49" s="258"/>
    </row>
    <row r="50" spans="1:22" ht="17.100000000000001" customHeight="1" thickBot="1" x14ac:dyDescent="0.3">
      <c r="A50" s="19">
        <v>6</v>
      </c>
      <c r="B50" s="188" t="s">
        <v>526</v>
      </c>
      <c r="C50" s="183">
        <v>104</v>
      </c>
      <c r="D50" s="64" t="s">
        <v>43</v>
      </c>
      <c r="E50" s="181">
        <v>39378</v>
      </c>
      <c r="F50" s="174" t="s">
        <v>568</v>
      </c>
      <c r="G50" s="20">
        <v>8.9</v>
      </c>
      <c r="H50" s="31">
        <f>IFERROR(VLOOKUP(G50,'Table 2'!$H$3:$I$152,2,TRUE),0)</f>
        <v>96</v>
      </c>
      <c r="I50" s="43">
        <f t="shared" si="46"/>
        <v>4</v>
      </c>
      <c r="J50" s="37">
        <f t="shared" si="44"/>
        <v>96</v>
      </c>
      <c r="K50" s="23">
        <v>442</v>
      </c>
      <c r="L50" s="31">
        <f>IFERROR(VLOOKUP(K50,Таблица!$B$3:$C$152,2),0)</f>
        <v>48</v>
      </c>
      <c r="M50" s="43">
        <f t="shared" si="47"/>
        <v>1</v>
      </c>
      <c r="N50" s="37">
        <f t="shared" si="51"/>
        <v>48</v>
      </c>
      <c r="O50" s="24">
        <v>1.8981481481481482E-3</v>
      </c>
      <c r="P50" s="31">
        <v>96</v>
      </c>
      <c r="Q50" s="43">
        <f t="shared" si="48"/>
        <v>1</v>
      </c>
      <c r="R50" s="37">
        <f t="shared" si="52"/>
        <v>96</v>
      </c>
      <c r="S50" s="32">
        <f t="shared" si="50"/>
        <v>240</v>
      </c>
      <c r="T50" s="32">
        <f t="shared" si="45"/>
        <v>28</v>
      </c>
      <c r="U50" s="256"/>
      <c r="V50" s="259"/>
    </row>
    <row r="51" spans="1:22" ht="26.25" customHeight="1" thickBot="1" x14ac:dyDescent="0.3">
      <c r="A51" s="26"/>
      <c r="B51" s="189" t="s">
        <v>23</v>
      </c>
      <c r="C51" s="184"/>
      <c r="D51" s="177"/>
      <c r="E51" s="89"/>
      <c r="F51" s="175"/>
      <c r="G51" s="28"/>
      <c r="H51" s="31"/>
      <c r="I51" s="39" t="s">
        <v>18</v>
      </c>
      <c r="J51" s="38">
        <f>SUM(J45:J50)</f>
        <v>516</v>
      </c>
      <c r="K51" s="48"/>
      <c r="L51" s="31"/>
      <c r="M51" s="39" t="s">
        <v>18</v>
      </c>
      <c r="N51" s="38">
        <f>SUM(N45:N50)</f>
        <v>198</v>
      </c>
      <c r="O51" s="49"/>
      <c r="P51" s="31"/>
      <c r="Q51" s="39" t="s">
        <v>18</v>
      </c>
      <c r="R51" s="38">
        <f>SUM(R45:R50)</f>
        <v>399</v>
      </c>
      <c r="S51" s="29"/>
      <c r="T51" s="29"/>
      <c r="U51" s="40"/>
      <c r="V51" s="41"/>
    </row>
    <row r="52" spans="1:22" ht="17.100000000000001" customHeight="1" x14ac:dyDescent="0.25">
      <c r="A52" s="19">
        <v>1</v>
      </c>
      <c r="B52" s="187" t="s">
        <v>553</v>
      </c>
      <c r="C52" s="182">
        <v>93</v>
      </c>
      <c r="D52" s="176" t="s">
        <v>43</v>
      </c>
      <c r="E52" s="180">
        <v>39635</v>
      </c>
      <c r="F52" s="173" t="s">
        <v>569</v>
      </c>
      <c r="G52" s="20">
        <v>9.3000000000000007</v>
      </c>
      <c r="H52" s="31">
        <f>IFERROR(VLOOKUP(G52,'Table 2'!$H$3:$I$152,2,TRUE),0)</f>
        <v>84</v>
      </c>
      <c r="I52" s="43">
        <f>IF(H52="","",RANK(H52,$H$52:$H$57,0))</f>
        <v>6</v>
      </c>
      <c r="J52" s="44" t="str">
        <f t="shared" ref="J52:J57" si="53">IF(I52&lt;6,H52,"")</f>
        <v/>
      </c>
      <c r="K52" s="23">
        <v>380</v>
      </c>
      <c r="L52" s="31">
        <f>IFERROR(VLOOKUP(K52,Таблица!$B$3:$C$152,2),0)</f>
        <v>32</v>
      </c>
      <c r="M52" s="43">
        <f>IF(L52="","",RANK(L52,$L$52:$L$57,0))</f>
        <v>3</v>
      </c>
      <c r="N52" s="44">
        <f>IF(M52&lt;6,L52,"")</f>
        <v>32</v>
      </c>
      <c r="O52" s="46">
        <v>2.0196759259259261E-3</v>
      </c>
      <c r="P52" s="31">
        <v>82</v>
      </c>
      <c r="Q52" s="43">
        <f>IF(P52="","",RANK(P52,$P$52:$P$57,0))</f>
        <v>4</v>
      </c>
      <c r="R52" s="44">
        <f>IF(Q52&lt;6,P52,"")</f>
        <v>82</v>
      </c>
      <c r="S52" s="47">
        <f>H52+L52+P52</f>
        <v>198</v>
      </c>
      <c r="T52" s="47">
        <f t="shared" ref="T52:T57" si="54">IF(ISNUMBER(S52),RANK(S52,$S$10:$S$100,1),"")</f>
        <v>13</v>
      </c>
      <c r="U52" s="255">
        <f>SUM(J52:J57,N52:N57,R52:R57)</f>
        <v>1157</v>
      </c>
      <c r="V52" s="258">
        <f>IF(ISNUMBER(U52),RANK(U52,$U$10:$U$65,0),"")</f>
        <v>5</v>
      </c>
    </row>
    <row r="53" spans="1:22" ht="17.100000000000001" customHeight="1" x14ac:dyDescent="0.25">
      <c r="A53" s="19">
        <v>2</v>
      </c>
      <c r="B53" s="188" t="s">
        <v>554</v>
      </c>
      <c r="C53" s="183">
        <v>116</v>
      </c>
      <c r="D53" s="64" t="s">
        <v>43</v>
      </c>
      <c r="E53" s="181">
        <v>39243</v>
      </c>
      <c r="F53" s="174" t="s">
        <v>569</v>
      </c>
      <c r="G53" s="20">
        <v>9.1</v>
      </c>
      <c r="H53" s="31">
        <f>IFERROR(VLOOKUP(G53,'Table 2'!$H$3:$I$152,2,TRUE),0)</f>
        <v>90</v>
      </c>
      <c r="I53" s="43">
        <f t="shared" ref="I53:I57" si="55">IF(H53="","",RANK(H53,$H$52:$H$57,0))</f>
        <v>4</v>
      </c>
      <c r="J53" s="22">
        <f t="shared" si="53"/>
        <v>90</v>
      </c>
      <c r="K53" s="23">
        <v>367</v>
      </c>
      <c r="L53" s="31">
        <f>IFERROR(VLOOKUP(K53,Таблица!$B$3:$C$152,2),0)</f>
        <v>29</v>
      </c>
      <c r="M53" s="43">
        <f t="shared" ref="M53:M57" si="56">IF(L53="","",RANK(L53,$L$52:$L$57,0))</f>
        <v>5</v>
      </c>
      <c r="N53" s="22">
        <f>IF(M53&lt;6,L53,"")</f>
        <v>29</v>
      </c>
      <c r="O53" s="24">
        <v>2.3888888888888887E-3</v>
      </c>
      <c r="P53" s="31">
        <v>43</v>
      </c>
      <c r="Q53" s="43">
        <f t="shared" ref="Q53:Q57" si="57">IF(P53="","",RANK(P53,$P$52:$P$57,0))</f>
        <v>6</v>
      </c>
      <c r="R53" s="22" t="str">
        <f t="shared" ref="R53" si="58">IF(Q53&lt;6,P53,"")</f>
        <v/>
      </c>
      <c r="S53" s="32">
        <f t="shared" ref="S53:S57" si="59">H53+L53+P53</f>
        <v>162</v>
      </c>
      <c r="T53" s="32">
        <f t="shared" si="54"/>
        <v>5</v>
      </c>
      <c r="U53" s="255"/>
      <c r="V53" s="258"/>
    </row>
    <row r="54" spans="1:22" ht="17.100000000000001" customHeight="1" x14ac:dyDescent="0.25">
      <c r="A54" s="19">
        <v>3</v>
      </c>
      <c r="B54" s="188" t="s">
        <v>555</v>
      </c>
      <c r="C54" s="183">
        <v>95</v>
      </c>
      <c r="D54" s="64" t="s">
        <v>43</v>
      </c>
      <c r="E54" s="181">
        <v>39197</v>
      </c>
      <c r="F54" s="174" t="s">
        <v>569</v>
      </c>
      <c r="G54" s="20">
        <v>8.6</v>
      </c>
      <c r="H54" s="31">
        <f>IFERROR(VLOOKUP(G54,'Table 2'!$H$3:$I$152,2,TRUE),0)</f>
        <v>105</v>
      </c>
      <c r="I54" s="43">
        <f t="shared" si="55"/>
        <v>3</v>
      </c>
      <c r="J54" s="22">
        <f t="shared" si="53"/>
        <v>105</v>
      </c>
      <c r="K54" s="23">
        <v>420</v>
      </c>
      <c r="L54" s="31">
        <f>IFERROR(VLOOKUP(K54,Таблица!$B$3:$C$152,2),0)</f>
        <v>42</v>
      </c>
      <c r="M54" s="43">
        <f t="shared" si="56"/>
        <v>2</v>
      </c>
      <c r="N54" s="22">
        <f>IF(M54&lt;6,L54,"")</f>
        <v>42</v>
      </c>
      <c r="O54" s="24">
        <v>2.0625000000000001E-3</v>
      </c>
      <c r="P54" s="31">
        <v>78</v>
      </c>
      <c r="Q54" s="43">
        <f t="shared" si="57"/>
        <v>5</v>
      </c>
      <c r="R54" s="22">
        <f>IF(Q54&lt;6,P54,"")</f>
        <v>78</v>
      </c>
      <c r="S54" s="32">
        <f t="shared" si="59"/>
        <v>225</v>
      </c>
      <c r="T54" s="32">
        <f t="shared" si="54"/>
        <v>23</v>
      </c>
      <c r="U54" s="255"/>
      <c r="V54" s="258"/>
    </row>
    <row r="55" spans="1:22" ht="17.100000000000001" customHeight="1" x14ac:dyDescent="0.25">
      <c r="A55" s="19">
        <v>4</v>
      </c>
      <c r="B55" s="188" t="s">
        <v>556</v>
      </c>
      <c r="C55" s="183">
        <v>168</v>
      </c>
      <c r="D55" s="64" t="s">
        <v>43</v>
      </c>
      <c r="E55" s="181">
        <v>39149</v>
      </c>
      <c r="F55" s="174" t="s">
        <v>569</v>
      </c>
      <c r="G55" s="20">
        <v>9.1</v>
      </c>
      <c r="H55" s="31">
        <f>IFERROR(VLOOKUP(G55,'Table 2'!$H$3:$I$152,2,TRUE),0)</f>
        <v>90</v>
      </c>
      <c r="I55" s="43">
        <f t="shared" si="55"/>
        <v>4</v>
      </c>
      <c r="J55" s="22">
        <f t="shared" si="53"/>
        <v>90</v>
      </c>
      <c r="K55" s="23">
        <v>347</v>
      </c>
      <c r="L55" s="31">
        <f>IFERROR(VLOOKUP(K55,Таблица!$B$3:$C$152,2),0)</f>
        <v>24</v>
      </c>
      <c r="M55" s="43">
        <f t="shared" si="56"/>
        <v>6</v>
      </c>
      <c r="N55" s="22" t="str">
        <f t="shared" ref="N55:N57" si="60">IF(M55&lt;6,L55,"")</f>
        <v/>
      </c>
      <c r="O55" s="24">
        <v>2.0092592592592597E-3</v>
      </c>
      <c r="P55" s="31">
        <v>84</v>
      </c>
      <c r="Q55" s="43">
        <f t="shared" si="57"/>
        <v>3</v>
      </c>
      <c r="R55" s="22">
        <f t="shared" ref="R55:R57" si="61">IF(Q55&lt;6,P55,"")</f>
        <v>84</v>
      </c>
      <c r="S55" s="32">
        <f t="shared" si="59"/>
        <v>198</v>
      </c>
      <c r="T55" s="32">
        <f t="shared" si="54"/>
        <v>13</v>
      </c>
      <c r="U55" s="255"/>
      <c r="V55" s="258"/>
    </row>
    <row r="56" spans="1:22" ht="17.100000000000001" customHeight="1" x14ac:dyDescent="0.25">
      <c r="A56" s="19">
        <v>5</v>
      </c>
      <c r="B56" s="188" t="s">
        <v>557</v>
      </c>
      <c r="C56" s="183">
        <v>152</v>
      </c>
      <c r="D56" s="64" t="s">
        <v>43</v>
      </c>
      <c r="E56" s="181">
        <v>39210</v>
      </c>
      <c r="F56" s="174" t="s">
        <v>569</v>
      </c>
      <c r="G56" s="20">
        <v>8.5</v>
      </c>
      <c r="H56" s="31">
        <f>IFERROR(VLOOKUP(G56,'Table 2'!$H$3:$I$152,2,TRUE),0)</f>
        <v>108</v>
      </c>
      <c r="I56" s="43">
        <f t="shared" si="55"/>
        <v>2</v>
      </c>
      <c r="J56" s="22">
        <f t="shared" si="53"/>
        <v>108</v>
      </c>
      <c r="K56" s="23">
        <v>371</v>
      </c>
      <c r="L56" s="31">
        <f>IFERROR(VLOOKUP(K56,Таблица!$B$3:$C$152,2),0)</f>
        <v>30</v>
      </c>
      <c r="M56" s="43">
        <f t="shared" si="56"/>
        <v>4</v>
      </c>
      <c r="N56" s="22">
        <f t="shared" si="60"/>
        <v>30</v>
      </c>
      <c r="O56" s="24">
        <v>1.7916666666666669E-3</v>
      </c>
      <c r="P56" s="31">
        <v>108</v>
      </c>
      <c r="Q56" s="43">
        <f t="shared" si="57"/>
        <v>1</v>
      </c>
      <c r="R56" s="22">
        <f t="shared" si="61"/>
        <v>108</v>
      </c>
      <c r="S56" s="32">
        <f t="shared" si="59"/>
        <v>246</v>
      </c>
      <c r="T56" s="32">
        <f t="shared" si="54"/>
        <v>33</v>
      </c>
      <c r="U56" s="255"/>
      <c r="V56" s="258"/>
    </row>
    <row r="57" spans="1:22" ht="17.100000000000001" customHeight="1" thickBot="1" x14ac:dyDescent="0.3">
      <c r="A57" s="19">
        <v>6</v>
      </c>
      <c r="B57" s="188" t="s">
        <v>124</v>
      </c>
      <c r="C57" s="183">
        <v>121</v>
      </c>
      <c r="D57" s="64" t="s">
        <v>43</v>
      </c>
      <c r="E57" s="181">
        <v>39403</v>
      </c>
      <c r="F57" s="174" t="s">
        <v>569</v>
      </c>
      <c r="G57" s="20">
        <v>8.1</v>
      </c>
      <c r="H57" s="31">
        <f>IFERROR(VLOOKUP(G57,'Table 2'!$H$3:$I$152,2,TRUE),0)</f>
        <v>120</v>
      </c>
      <c r="I57" s="43">
        <f t="shared" si="55"/>
        <v>1</v>
      </c>
      <c r="J57" s="37">
        <f t="shared" si="53"/>
        <v>120</v>
      </c>
      <c r="K57" s="23">
        <v>513</v>
      </c>
      <c r="L57" s="31">
        <f>IFERROR(VLOOKUP(K57,Таблица!$B$3:$C$152,2),0)</f>
        <v>70</v>
      </c>
      <c r="M57" s="43">
        <f t="shared" si="56"/>
        <v>1</v>
      </c>
      <c r="N57" s="37">
        <f t="shared" si="60"/>
        <v>70</v>
      </c>
      <c r="O57" s="24">
        <v>1.9629629629629628E-3</v>
      </c>
      <c r="P57" s="31">
        <v>89</v>
      </c>
      <c r="Q57" s="43">
        <f t="shared" si="57"/>
        <v>2</v>
      </c>
      <c r="R57" s="37">
        <f t="shared" si="61"/>
        <v>89</v>
      </c>
      <c r="S57" s="32">
        <f t="shared" si="59"/>
        <v>279</v>
      </c>
      <c r="T57" s="32">
        <f t="shared" si="54"/>
        <v>46</v>
      </c>
      <c r="U57" s="256"/>
      <c r="V57" s="259"/>
    </row>
    <row r="58" spans="1:22" ht="26.25" customHeight="1" thickBot="1" x14ac:dyDescent="0.3">
      <c r="A58" s="26"/>
      <c r="B58" s="189" t="s">
        <v>23</v>
      </c>
      <c r="C58" s="184"/>
      <c r="D58" s="177"/>
      <c r="E58" s="89"/>
      <c r="F58" s="178"/>
      <c r="G58" s="28"/>
      <c r="H58" s="31"/>
      <c r="I58" s="39" t="s">
        <v>18</v>
      </c>
      <c r="J58" s="38">
        <f>SUM(J52:J57)</f>
        <v>513</v>
      </c>
      <c r="K58" s="48"/>
      <c r="L58" s="31"/>
      <c r="M58" s="39" t="s">
        <v>18</v>
      </c>
      <c r="N58" s="38">
        <f>SUM(N52:N57)</f>
        <v>203</v>
      </c>
      <c r="O58" s="49"/>
      <c r="P58" s="31"/>
      <c r="Q58" s="39" t="s">
        <v>18</v>
      </c>
      <c r="R58" s="38">
        <f>SUM(R52:R57)</f>
        <v>441</v>
      </c>
      <c r="S58" s="29"/>
      <c r="T58" s="29"/>
      <c r="U58" s="40"/>
      <c r="V58" s="41"/>
    </row>
    <row r="59" spans="1:22" ht="17.100000000000001" customHeight="1" x14ac:dyDescent="0.25">
      <c r="A59" s="19">
        <v>1</v>
      </c>
      <c r="B59" s="166" t="s">
        <v>509</v>
      </c>
      <c r="C59" s="3">
        <v>123</v>
      </c>
      <c r="D59" s="176" t="s">
        <v>43</v>
      </c>
      <c r="E59" s="239">
        <v>39449</v>
      </c>
      <c r="F59" s="173" t="s">
        <v>587</v>
      </c>
      <c r="G59" s="171">
        <v>8.6</v>
      </c>
      <c r="H59" s="31">
        <f>IFERROR(VLOOKUP(G59,'Table 2'!$H$3:$I$152,2,TRUE),0)</f>
        <v>105</v>
      </c>
      <c r="I59" s="43">
        <f>IF(H59="","",RANK(H59,$H$59:$H$64,0))</f>
        <v>3</v>
      </c>
      <c r="J59" s="44">
        <f t="shared" ref="J59:J64" si="62">IF(I59&lt;6,H59,"")</f>
        <v>105</v>
      </c>
      <c r="K59" s="23">
        <v>340</v>
      </c>
      <c r="L59" s="31">
        <f>IFERROR(VLOOKUP(K59,Таблица!$B$3:$C$152,2),0)</f>
        <v>23</v>
      </c>
      <c r="M59" s="43">
        <f>IF(L59="","",RANK(L59,$L$59:$L$64,0))</f>
        <v>6</v>
      </c>
      <c r="N59" s="44" t="str">
        <f>IF(M59&lt;6,L59,"")</f>
        <v/>
      </c>
      <c r="O59" s="46">
        <v>1.935185185185185E-3</v>
      </c>
      <c r="P59" s="31">
        <v>92</v>
      </c>
      <c r="Q59" s="43">
        <f>IF(P59="","",RANK(P59,$P$59:$P$64,0))</f>
        <v>3</v>
      </c>
      <c r="R59" s="44">
        <f>IF(Q59&lt;6,P59,"")</f>
        <v>92</v>
      </c>
      <c r="S59" s="47">
        <f>H59+L59+P59</f>
        <v>220</v>
      </c>
      <c r="T59" s="47">
        <f t="shared" ref="T59:T64" si="63">IF(ISNUMBER(S59),RANK(S59,$S$10:$S$100,1),"")</f>
        <v>22</v>
      </c>
      <c r="U59" s="255">
        <f>SUM(J59:J64,N59:N64,R59:R64)</f>
        <v>1143</v>
      </c>
      <c r="V59" s="258">
        <f>IF(ISNUMBER(U59),RANK(U59,$U$10:$U$65,0),"")</f>
        <v>6</v>
      </c>
    </row>
    <row r="60" spans="1:22" ht="17.100000000000001" customHeight="1" x14ac:dyDescent="0.25">
      <c r="A60" s="19">
        <v>2</v>
      </c>
      <c r="B60" s="166" t="s">
        <v>510</v>
      </c>
      <c r="C60" s="3">
        <v>6</v>
      </c>
      <c r="D60" s="64" t="s">
        <v>43</v>
      </c>
      <c r="E60" s="240">
        <v>39666</v>
      </c>
      <c r="F60" s="174" t="s">
        <v>587</v>
      </c>
      <c r="G60" s="171">
        <v>7.8</v>
      </c>
      <c r="H60" s="31">
        <f>IFERROR(VLOOKUP(G60,'Table 2'!$H$3:$I$152,2,TRUE),0)</f>
        <v>129</v>
      </c>
      <c r="I60" s="43">
        <f t="shared" ref="I60:I64" si="64">IF(H60="","",RANK(H60,$H$59:$H$64,0))</f>
        <v>1</v>
      </c>
      <c r="J60" s="22">
        <f t="shared" si="62"/>
        <v>129</v>
      </c>
      <c r="K60" s="23">
        <v>367</v>
      </c>
      <c r="L60" s="31">
        <f>IFERROR(VLOOKUP(K60,Таблица!$B$3:$C$152,2),0)</f>
        <v>29</v>
      </c>
      <c r="M60" s="43">
        <f t="shared" ref="M60:M64" si="65">IF(L60="","",RANK(L60,$L$59:$L$64,0))</f>
        <v>2</v>
      </c>
      <c r="N60" s="22">
        <f>IF(M60&lt;6,L60,"")</f>
        <v>29</v>
      </c>
      <c r="O60" s="24">
        <v>1.7916666666666669E-3</v>
      </c>
      <c r="P60" s="31">
        <v>107</v>
      </c>
      <c r="Q60" s="43">
        <f t="shared" ref="Q60:Q64" si="66">IF(P60="","",RANK(P60,$P$59:$P$64,0))</f>
        <v>2</v>
      </c>
      <c r="R60" s="22">
        <f t="shared" ref="R60" si="67">IF(Q60&lt;6,P60,"")</f>
        <v>107</v>
      </c>
      <c r="S60" s="32">
        <f t="shared" ref="S60:S64" si="68">H60+L60+P60</f>
        <v>265</v>
      </c>
      <c r="T60" s="32">
        <f t="shared" si="63"/>
        <v>43</v>
      </c>
      <c r="U60" s="255"/>
      <c r="V60" s="258"/>
    </row>
    <row r="61" spans="1:22" ht="17.100000000000001" customHeight="1" x14ac:dyDescent="0.25">
      <c r="A61" s="19">
        <v>3</v>
      </c>
      <c r="B61" s="166" t="s">
        <v>511</v>
      </c>
      <c r="C61" s="3">
        <v>12</v>
      </c>
      <c r="D61" s="64" t="s">
        <v>43</v>
      </c>
      <c r="E61" s="240">
        <v>39657</v>
      </c>
      <c r="F61" s="174" t="s">
        <v>587</v>
      </c>
      <c r="G61" s="171">
        <v>8.3000000000000007</v>
      </c>
      <c r="H61" s="31">
        <f>IFERROR(VLOOKUP(G61,'Table 2'!$H$3:$I$152,2,TRUE),0)</f>
        <v>114</v>
      </c>
      <c r="I61" s="43">
        <f t="shared" si="64"/>
        <v>2</v>
      </c>
      <c r="J61" s="22">
        <f t="shared" si="62"/>
        <v>114</v>
      </c>
      <c r="K61" s="23">
        <v>350</v>
      </c>
      <c r="L61" s="31">
        <f>IFERROR(VLOOKUP(K61,Таблица!$B$3:$C$152,2),0)</f>
        <v>25</v>
      </c>
      <c r="M61" s="43">
        <f t="shared" si="65"/>
        <v>4</v>
      </c>
      <c r="N61" s="22">
        <f>IF(M61&lt;6,L61,"")</f>
        <v>25</v>
      </c>
      <c r="O61" s="24">
        <v>1.7824074074074072E-3</v>
      </c>
      <c r="P61" s="31">
        <v>108</v>
      </c>
      <c r="Q61" s="43">
        <f t="shared" si="66"/>
        <v>1</v>
      </c>
      <c r="R61" s="22">
        <f>IF(Q61&lt;6,P61,"")</f>
        <v>108</v>
      </c>
      <c r="S61" s="32">
        <f t="shared" si="68"/>
        <v>247</v>
      </c>
      <c r="T61" s="32">
        <f t="shared" si="63"/>
        <v>34</v>
      </c>
      <c r="U61" s="255"/>
      <c r="V61" s="258"/>
    </row>
    <row r="62" spans="1:22" ht="17.100000000000001" customHeight="1" x14ac:dyDescent="0.25">
      <c r="A62" s="19">
        <v>4</v>
      </c>
      <c r="B62" s="166" t="s">
        <v>518</v>
      </c>
      <c r="C62" s="3">
        <v>10</v>
      </c>
      <c r="D62" s="64" t="s">
        <v>43</v>
      </c>
      <c r="E62" s="240">
        <v>39605</v>
      </c>
      <c r="F62" s="174" t="s">
        <v>587</v>
      </c>
      <c r="G62" s="171">
        <v>8.6</v>
      </c>
      <c r="H62" s="31">
        <f>IFERROR(VLOOKUP(G62,'Table 2'!$H$3:$I$152,2,TRUE),0)</f>
        <v>105</v>
      </c>
      <c r="I62" s="43">
        <f t="shared" si="64"/>
        <v>3</v>
      </c>
      <c r="J62" s="22">
        <f t="shared" si="62"/>
        <v>105</v>
      </c>
      <c r="K62" s="23">
        <v>347</v>
      </c>
      <c r="L62" s="31">
        <f>IFERROR(VLOOKUP(K62,Таблица!$B$3:$C$152,2),0)</f>
        <v>24</v>
      </c>
      <c r="M62" s="43">
        <f t="shared" si="65"/>
        <v>5</v>
      </c>
      <c r="N62" s="22">
        <f t="shared" ref="N62:N64" si="69">IF(M62&lt;6,L62,"")</f>
        <v>24</v>
      </c>
      <c r="O62" s="24">
        <v>2.0266203703703705E-3</v>
      </c>
      <c r="P62" s="31">
        <v>82</v>
      </c>
      <c r="Q62" s="43">
        <f t="shared" si="66"/>
        <v>5</v>
      </c>
      <c r="R62" s="22">
        <f t="shared" ref="R62:R64" si="70">IF(Q62&lt;6,P62,"")</f>
        <v>82</v>
      </c>
      <c r="S62" s="32">
        <f t="shared" si="68"/>
        <v>211</v>
      </c>
      <c r="T62" s="32">
        <f t="shared" si="63"/>
        <v>19</v>
      </c>
      <c r="U62" s="255"/>
      <c r="V62" s="258"/>
    </row>
    <row r="63" spans="1:22" ht="17.100000000000001" customHeight="1" x14ac:dyDescent="0.25">
      <c r="A63" s="19">
        <v>5</v>
      </c>
      <c r="B63" s="166" t="s">
        <v>519</v>
      </c>
      <c r="C63" s="3">
        <v>38</v>
      </c>
      <c r="D63" s="64" t="s">
        <v>43</v>
      </c>
      <c r="E63" s="240">
        <v>39474</v>
      </c>
      <c r="F63" s="174" t="s">
        <v>587</v>
      </c>
      <c r="G63" s="171">
        <v>9.5</v>
      </c>
      <c r="H63" s="31">
        <f>IFERROR(VLOOKUP(G63,'Table 2'!$H$3:$I$152,2,TRUE),0)</f>
        <v>78</v>
      </c>
      <c r="I63" s="43">
        <f t="shared" si="64"/>
        <v>5</v>
      </c>
      <c r="J63" s="22">
        <f t="shared" si="62"/>
        <v>78</v>
      </c>
      <c r="K63" s="23">
        <v>365</v>
      </c>
      <c r="L63" s="31">
        <f>IFERROR(VLOOKUP(K63,Таблица!$B$3:$C$152,2),0)</f>
        <v>29</v>
      </c>
      <c r="M63" s="43">
        <f t="shared" si="65"/>
        <v>2</v>
      </c>
      <c r="N63" s="22">
        <f t="shared" si="69"/>
        <v>29</v>
      </c>
      <c r="O63" s="24">
        <v>2.1782407407407406E-3</v>
      </c>
      <c r="P63" s="31">
        <v>65</v>
      </c>
      <c r="Q63" s="43">
        <f t="shared" si="66"/>
        <v>6</v>
      </c>
      <c r="R63" s="22" t="str">
        <f t="shared" si="70"/>
        <v/>
      </c>
      <c r="S63" s="32">
        <f t="shared" si="68"/>
        <v>172</v>
      </c>
      <c r="T63" s="32">
        <f t="shared" si="63"/>
        <v>7</v>
      </c>
      <c r="U63" s="255"/>
      <c r="V63" s="258"/>
    </row>
    <row r="64" spans="1:22" ht="17.100000000000001" customHeight="1" thickBot="1" x14ac:dyDescent="0.3">
      <c r="A64" s="19">
        <v>6</v>
      </c>
      <c r="B64" s="166" t="s">
        <v>599</v>
      </c>
      <c r="C64" s="3">
        <v>179</v>
      </c>
      <c r="D64" s="64" t="s">
        <v>43</v>
      </c>
      <c r="E64" s="240">
        <v>39485</v>
      </c>
      <c r="F64" s="174" t="s">
        <v>587</v>
      </c>
      <c r="G64" s="171">
        <v>9.6999999999999993</v>
      </c>
      <c r="H64" s="31">
        <f>IFERROR(VLOOKUP(G64,'Table 2'!$H$3:$I$152,2,TRUE),0)</f>
        <v>72</v>
      </c>
      <c r="I64" s="43">
        <f t="shared" si="64"/>
        <v>6</v>
      </c>
      <c r="J64" s="37" t="str">
        <f t="shared" si="62"/>
        <v/>
      </c>
      <c r="K64" s="23">
        <v>384</v>
      </c>
      <c r="L64" s="31">
        <f>IFERROR(VLOOKUP(K64,Таблица!$B$3:$C$152,2),0)</f>
        <v>33</v>
      </c>
      <c r="M64" s="43">
        <f t="shared" si="65"/>
        <v>1</v>
      </c>
      <c r="N64" s="37">
        <f t="shared" si="69"/>
        <v>33</v>
      </c>
      <c r="O64" s="24">
        <v>2.0150462962962965E-3</v>
      </c>
      <c r="P64" s="31">
        <v>83</v>
      </c>
      <c r="Q64" s="43">
        <f t="shared" si="66"/>
        <v>4</v>
      </c>
      <c r="R64" s="37">
        <f t="shared" si="70"/>
        <v>83</v>
      </c>
      <c r="S64" s="32">
        <f t="shared" si="68"/>
        <v>188</v>
      </c>
      <c r="T64" s="32">
        <f t="shared" si="63"/>
        <v>10</v>
      </c>
      <c r="U64" s="256"/>
      <c r="V64" s="259"/>
    </row>
    <row r="65" spans="1:22" ht="26.25" customHeight="1" thickBot="1" x14ac:dyDescent="0.3">
      <c r="A65" s="26"/>
      <c r="B65" s="189" t="s">
        <v>23</v>
      </c>
      <c r="C65" s="184"/>
      <c r="D65" s="177"/>
      <c r="E65" s="89"/>
      <c r="F65" s="175"/>
      <c r="G65" s="172"/>
      <c r="H65" s="31"/>
      <c r="I65" s="39" t="s">
        <v>18</v>
      </c>
      <c r="J65" s="38">
        <f>SUM(J59:J64)</f>
        <v>531</v>
      </c>
      <c r="K65" s="48"/>
      <c r="L65" s="31"/>
      <c r="M65" s="39" t="s">
        <v>18</v>
      </c>
      <c r="N65" s="38">
        <f>SUM(N59:N64)</f>
        <v>140</v>
      </c>
      <c r="O65" s="49"/>
      <c r="P65" s="31"/>
      <c r="Q65" s="39" t="s">
        <v>18</v>
      </c>
      <c r="R65" s="38">
        <f>SUM(R59:R64)</f>
        <v>472</v>
      </c>
      <c r="S65" s="29"/>
      <c r="T65" s="29"/>
      <c r="U65" s="40"/>
      <c r="V65" s="41"/>
    </row>
    <row r="66" spans="1:22" ht="15" customHeight="1" x14ac:dyDescent="0.25"/>
    <row r="67" spans="1:22" ht="15" customHeight="1" x14ac:dyDescent="0.25"/>
    <row r="68" spans="1:22" ht="15" customHeight="1" x14ac:dyDescent="0.25"/>
    <row r="69" spans="1:22" ht="15" customHeight="1" x14ac:dyDescent="0.25"/>
    <row r="70" spans="1:22" ht="15" customHeight="1" x14ac:dyDescent="0.25"/>
    <row r="71" spans="1:22" ht="15.75" customHeight="1" x14ac:dyDescent="0.25"/>
    <row r="72" spans="1:22" ht="23.25" customHeight="1" x14ac:dyDescent="0.25"/>
    <row r="73" spans="1:22" ht="15" customHeight="1" x14ac:dyDescent="0.25"/>
    <row r="74" spans="1:22" ht="15" customHeight="1" x14ac:dyDescent="0.25"/>
    <row r="75" spans="1:22" ht="15" customHeight="1" x14ac:dyDescent="0.25"/>
    <row r="76" spans="1:22" ht="15" customHeight="1" x14ac:dyDescent="0.25"/>
    <row r="77" spans="1:22" ht="15" customHeight="1" x14ac:dyDescent="0.25"/>
    <row r="78" spans="1:22" ht="15.75" customHeight="1" x14ac:dyDescent="0.25"/>
    <row r="79" spans="1:22" ht="23.25" customHeight="1" x14ac:dyDescent="0.25"/>
    <row r="80" spans="1:2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.75" customHeight="1" x14ac:dyDescent="0.25"/>
    <row r="86" ht="23.2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.75" customHeight="1" x14ac:dyDescent="0.25"/>
    <row r="93" ht="23.2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.75" customHeight="1" x14ac:dyDescent="0.25"/>
    <row r="100" ht="23.25" customHeight="1" x14ac:dyDescent="0.25"/>
  </sheetData>
  <mergeCells count="33">
    <mergeCell ref="U59:U64"/>
    <mergeCell ref="V59:V64"/>
    <mergeCell ref="U38:U43"/>
    <mergeCell ref="V38:V43"/>
    <mergeCell ref="U45:U50"/>
    <mergeCell ref="V45:V50"/>
    <mergeCell ref="U52:U57"/>
    <mergeCell ref="V52:V57"/>
    <mergeCell ref="E8:E9"/>
    <mergeCell ref="U24:U29"/>
    <mergeCell ref="V24:V29"/>
    <mergeCell ref="U31:U36"/>
    <mergeCell ref="V31:V36"/>
    <mergeCell ref="U10:U15"/>
    <mergeCell ref="V10:V15"/>
    <mergeCell ref="U17:U22"/>
    <mergeCell ref="V17:V22"/>
    <mergeCell ref="A1:V1"/>
    <mergeCell ref="A2:V2"/>
    <mergeCell ref="A3:V3"/>
    <mergeCell ref="A4:V4"/>
    <mergeCell ref="U8:U9"/>
    <mergeCell ref="V8:V9"/>
    <mergeCell ref="O8:R8"/>
    <mergeCell ref="S8:S9"/>
    <mergeCell ref="T8:T9"/>
    <mergeCell ref="D8:D9"/>
    <mergeCell ref="A8:A9"/>
    <mergeCell ref="B8:B9"/>
    <mergeCell ref="F8:F9"/>
    <mergeCell ref="G8:J8"/>
    <mergeCell ref="K8:N8"/>
    <mergeCell ref="C8:C9"/>
  </mergeCells>
  <conditionalFormatting sqref="T10:T16">
    <cfRule type="cellIs" dxfId="77" priority="109" operator="equal">
      <formula>3</formula>
    </cfRule>
    <cfRule type="cellIs" dxfId="76" priority="110" operator="equal">
      <formula>2</formula>
    </cfRule>
    <cfRule type="cellIs" dxfId="75" priority="111" operator="equal">
      <formula>1</formula>
    </cfRule>
  </conditionalFormatting>
  <conditionalFormatting sqref="T17:T23">
    <cfRule type="cellIs" dxfId="74" priority="106" operator="equal">
      <formula>3</formula>
    </cfRule>
    <cfRule type="cellIs" dxfId="73" priority="107" operator="equal">
      <formula>2</formula>
    </cfRule>
    <cfRule type="cellIs" dxfId="72" priority="108" operator="equal">
      <formula>1</formula>
    </cfRule>
  </conditionalFormatting>
  <conditionalFormatting sqref="T24:T30">
    <cfRule type="cellIs" dxfId="71" priority="103" operator="equal">
      <formula>3</formula>
    </cfRule>
    <cfRule type="cellIs" dxfId="70" priority="104" operator="equal">
      <formula>2</formula>
    </cfRule>
    <cfRule type="cellIs" dxfId="69" priority="105" operator="equal">
      <formula>1</formula>
    </cfRule>
  </conditionalFormatting>
  <conditionalFormatting sqref="T31:T37">
    <cfRule type="cellIs" dxfId="68" priority="100" operator="equal">
      <formula>3</formula>
    </cfRule>
    <cfRule type="cellIs" dxfId="67" priority="101" operator="equal">
      <formula>2</formula>
    </cfRule>
    <cfRule type="cellIs" dxfId="66" priority="102" operator="equal">
      <formula>1</formula>
    </cfRule>
  </conditionalFormatting>
  <conditionalFormatting sqref="V10 V16:V17 V23:V24 V30:V31 V37">
    <cfRule type="cellIs" dxfId="65" priority="88" operator="equal">
      <formula>3</formula>
    </cfRule>
    <cfRule type="cellIs" dxfId="64" priority="89" operator="equal">
      <formula>2</formula>
    </cfRule>
    <cfRule type="cellIs" dxfId="63" priority="90" operator="equal">
      <formula>1</formula>
    </cfRule>
  </conditionalFormatting>
  <conditionalFormatting sqref="H10:H65">
    <cfRule type="cellIs" dxfId="62" priority="85" operator="equal">
      <formula>3</formula>
    </cfRule>
    <cfRule type="cellIs" dxfId="61" priority="86" operator="equal">
      <formula>2</formula>
    </cfRule>
    <cfRule type="cellIs" dxfId="60" priority="87" operator="equal">
      <formula>1</formula>
    </cfRule>
  </conditionalFormatting>
  <conditionalFormatting sqref="L10:L65">
    <cfRule type="cellIs" dxfId="59" priority="82" operator="equal">
      <formula>3</formula>
    </cfRule>
    <cfRule type="cellIs" dxfId="58" priority="83" operator="equal">
      <formula>2</formula>
    </cfRule>
    <cfRule type="cellIs" dxfId="57" priority="84" operator="equal">
      <formula>1</formula>
    </cfRule>
  </conditionalFormatting>
  <conditionalFormatting sqref="P10:P65">
    <cfRule type="cellIs" dxfId="56" priority="79" operator="equal">
      <formula>3</formula>
    </cfRule>
    <cfRule type="cellIs" dxfId="55" priority="80" operator="equal">
      <formula>2</formula>
    </cfRule>
    <cfRule type="cellIs" dxfId="54" priority="81" operator="equal">
      <formula>1</formula>
    </cfRule>
  </conditionalFormatting>
  <conditionalFormatting sqref="T38:T44">
    <cfRule type="cellIs" dxfId="53" priority="76" operator="equal">
      <formula>3</formula>
    </cfRule>
    <cfRule type="cellIs" dxfId="52" priority="77" operator="equal">
      <formula>2</formula>
    </cfRule>
    <cfRule type="cellIs" dxfId="51" priority="78" operator="equal">
      <formula>1</formula>
    </cfRule>
  </conditionalFormatting>
  <conditionalFormatting sqref="V38 V44">
    <cfRule type="cellIs" dxfId="50" priority="73" operator="equal">
      <formula>3</formula>
    </cfRule>
    <cfRule type="cellIs" dxfId="49" priority="74" operator="equal">
      <formula>2</formula>
    </cfRule>
    <cfRule type="cellIs" dxfId="48" priority="75" operator="equal">
      <formula>1</formula>
    </cfRule>
  </conditionalFormatting>
  <conditionalFormatting sqref="T45:T51">
    <cfRule type="cellIs" dxfId="47" priority="61" operator="equal">
      <formula>3</formula>
    </cfRule>
    <cfRule type="cellIs" dxfId="46" priority="62" operator="equal">
      <formula>2</formula>
    </cfRule>
    <cfRule type="cellIs" dxfId="45" priority="63" operator="equal">
      <formula>1</formula>
    </cfRule>
  </conditionalFormatting>
  <conditionalFormatting sqref="V45 V51">
    <cfRule type="cellIs" dxfId="44" priority="58" operator="equal">
      <formula>3</formula>
    </cfRule>
    <cfRule type="cellIs" dxfId="43" priority="59" operator="equal">
      <formula>2</formula>
    </cfRule>
    <cfRule type="cellIs" dxfId="42" priority="60" operator="equal">
      <formula>1</formula>
    </cfRule>
  </conditionalFormatting>
  <conditionalFormatting sqref="T52:T58">
    <cfRule type="cellIs" dxfId="41" priority="46" operator="equal">
      <formula>3</formula>
    </cfRule>
    <cfRule type="cellIs" dxfId="40" priority="47" operator="equal">
      <formula>2</formula>
    </cfRule>
    <cfRule type="cellIs" dxfId="39" priority="48" operator="equal">
      <formula>1</formula>
    </cfRule>
  </conditionalFormatting>
  <conditionalFormatting sqref="V52 V58">
    <cfRule type="cellIs" dxfId="38" priority="43" operator="equal">
      <formula>3</formula>
    </cfRule>
    <cfRule type="cellIs" dxfId="37" priority="44" operator="equal">
      <formula>2</formula>
    </cfRule>
    <cfRule type="cellIs" dxfId="36" priority="45" operator="equal">
      <formula>1</formula>
    </cfRule>
  </conditionalFormatting>
  <conditionalFormatting sqref="T59:T65">
    <cfRule type="cellIs" dxfId="35" priority="31" operator="equal">
      <formula>3</formula>
    </cfRule>
    <cfRule type="cellIs" dxfId="34" priority="32" operator="equal">
      <formula>2</formula>
    </cfRule>
    <cfRule type="cellIs" dxfId="33" priority="33" operator="equal">
      <formula>1</formula>
    </cfRule>
  </conditionalFormatting>
  <conditionalFormatting sqref="V59 V65">
    <cfRule type="cellIs" dxfId="32" priority="28" operator="equal">
      <formula>3</formula>
    </cfRule>
    <cfRule type="cellIs" dxfId="31" priority="29" operator="equal">
      <formula>2</formula>
    </cfRule>
    <cfRule type="cellIs" dxfId="30" priority="30" operator="equal">
      <formula>1</formula>
    </cfRule>
  </conditionalFormatting>
  <conditionalFormatting sqref="G10:G65">
    <cfRule type="top10" dxfId="29" priority="3" bottom="1" rank="3"/>
  </conditionalFormatting>
  <conditionalFormatting sqref="O10:O65">
    <cfRule type="top10" dxfId="28" priority="2" bottom="1" rank="3"/>
  </conditionalFormatting>
  <conditionalFormatting sqref="K10:K65">
    <cfRule type="top10" dxfId="27" priority="1" rank="3"/>
  </conditionalFormatting>
  <printOptions horizontalCentered="1"/>
  <pageMargins left="0.27559055118110237" right="0.27559055118110237" top="0.27559055118110237" bottom="0.27559055118110237" header="0" footer="0"/>
  <pageSetup paperSize="9" scale="77" fitToHeight="0" orientation="landscape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topLeftCell="A19" workbookViewId="0">
      <selection activeCell="I29" sqref="I29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293" t="s">
        <v>135</v>
      </c>
      <c r="B1" s="293"/>
      <c r="C1" s="293"/>
      <c r="D1" s="293"/>
      <c r="E1" s="293"/>
      <c r="F1" s="293"/>
      <c r="G1" s="92"/>
      <c r="H1" s="92"/>
      <c r="I1" s="92"/>
    </row>
    <row r="2" spans="1:9" ht="18.95" customHeight="1" x14ac:dyDescent="0.35">
      <c r="A2" s="293" t="s">
        <v>145</v>
      </c>
      <c r="B2" s="293"/>
      <c r="C2" s="293"/>
      <c r="D2" s="293"/>
      <c r="E2" s="293"/>
      <c r="F2" s="293"/>
      <c r="G2" s="92"/>
      <c r="H2" s="92"/>
      <c r="I2" s="92"/>
    </row>
    <row r="3" spans="1:9" ht="18.95" customHeight="1" x14ac:dyDescent="0.35">
      <c r="A3" s="293" t="s">
        <v>38</v>
      </c>
      <c r="B3" s="293"/>
      <c r="C3" s="293"/>
      <c r="D3" s="293"/>
      <c r="E3" s="293"/>
      <c r="F3" s="293"/>
      <c r="G3" s="92"/>
      <c r="H3" s="92"/>
      <c r="I3" s="92"/>
    </row>
    <row r="4" spans="1:9" ht="18.95" customHeight="1" x14ac:dyDescent="0.35">
      <c r="A4" s="293" t="s">
        <v>39</v>
      </c>
      <c r="B4" s="293"/>
      <c r="C4" s="293"/>
      <c r="D4" s="293"/>
      <c r="E4" s="293"/>
      <c r="F4" s="293"/>
      <c r="G4" s="92"/>
      <c r="H4" s="92"/>
      <c r="I4" s="92"/>
    </row>
    <row r="6" spans="1:9" ht="15.75" x14ac:dyDescent="0.25">
      <c r="B6" s="59" t="s">
        <v>463</v>
      </c>
      <c r="C6" s="59"/>
      <c r="D6" s="62" t="s">
        <v>34</v>
      </c>
      <c r="E6" s="59"/>
      <c r="G6" s="62"/>
      <c r="H6" s="62"/>
      <c r="I6" s="62"/>
    </row>
    <row r="7" spans="1:9" ht="7.5" customHeight="1" x14ac:dyDescent="0.25"/>
    <row r="8" spans="1:9" ht="18.75" x14ac:dyDescent="0.25">
      <c r="B8" s="60" t="s">
        <v>32</v>
      </c>
      <c r="C8" s="18"/>
      <c r="D8" s="18"/>
      <c r="E8" s="18"/>
      <c r="F8" s="18"/>
    </row>
    <row r="10" spans="1:9" ht="36" x14ac:dyDescent="0.25">
      <c r="A10" s="9" t="s">
        <v>4</v>
      </c>
      <c r="B10" s="10" t="s">
        <v>13</v>
      </c>
      <c r="C10" s="10" t="s">
        <v>30</v>
      </c>
      <c r="D10" s="10" t="s">
        <v>3</v>
      </c>
      <c r="E10" s="10" t="s">
        <v>5</v>
      </c>
      <c r="F10" s="10" t="s">
        <v>6</v>
      </c>
    </row>
    <row r="11" spans="1:9" x14ac:dyDescent="0.25">
      <c r="A11" s="290" t="s">
        <v>12</v>
      </c>
      <c r="B11" s="291"/>
      <c r="C11" s="291"/>
      <c r="D11" s="291"/>
      <c r="E11" s="291"/>
      <c r="F11" s="292"/>
    </row>
    <row r="12" spans="1:9" x14ac:dyDescent="0.25">
      <c r="A12" s="11">
        <v>1</v>
      </c>
      <c r="B12" s="12" t="s">
        <v>490</v>
      </c>
      <c r="C12" s="11">
        <v>64</v>
      </c>
      <c r="D12" s="11" t="s">
        <v>566</v>
      </c>
      <c r="E12" s="243">
        <v>8.5</v>
      </c>
      <c r="F12" s="11">
        <v>1</v>
      </c>
    </row>
    <row r="13" spans="1:9" x14ac:dyDescent="0.25">
      <c r="A13" s="11">
        <v>2</v>
      </c>
      <c r="B13" s="12" t="s">
        <v>492</v>
      </c>
      <c r="C13" s="11">
        <v>21</v>
      </c>
      <c r="D13" s="11" t="s">
        <v>566</v>
      </c>
      <c r="E13" s="243">
        <v>8.76</v>
      </c>
      <c r="F13" s="11">
        <v>2</v>
      </c>
    </row>
    <row r="14" spans="1:9" x14ac:dyDescent="0.25">
      <c r="A14" s="13">
        <v>3</v>
      </c>
      <c r="B14" s="12" t="s">
        <v>512</v>
      </c>
      <c r="C14" s="11">
        <v>191</v>
      </c>
      <c r="D14" s="11" t="s">
        <v>587</v>
      </c>
      <c r="E14" s="243">
        <v>8.9499999999999993</v>
      </c>
      <c r="F14" s="11">
        <v>3</v>
      </c>
    </row>
    <row r="15" spans="1:9" x14ac:dyDescent="0.25">
      <c r="A15" s="287" t="s">
        <v>11</v>
      </c>
      <c r="B15" s="288"/>
      <c r="C15" s="288"/>
      <c r="D15" s="288"/>
      <c r="E15" s="288"/>
      <c r="F15" s="289"/>
    </row>
    <row r="16" spans="1:9" x14ac:dyDescent="0.25">
      <c r="A16" s="14">
        <v>1</v>
      </c>
      <c r="B16" s="15" t="s">
        <v>485</v>
      </c>
      <c r="C16" s="16">
        <v>69</v>
      </c>
      <c r="D16" s="16" t="s">
        <v>566</v>
      </c>
      <c r="E16" s="107">
        <v>7.43</v>
      </c>
      <c r="F16" s="16">
        <v>1</v>
      </c>
    </row>
    <row r="17" spans="1:6" x14ac:dyDescent="0.25">
      <c r="A17" s="14">
        <v>2</v>
      </c>
      <c r="B17" s="15" t="s">
        <v>559</v>
      </c>
      <c r="C17" s="16">
        <v>161</v>
      </c>
      <c r="D17" s="16" t="s">
        <v>571</v>
      </c>
      <c r="E17" s="107">
        <v>7.61</v>
      </c>
      <c r="F17" s="16">
        <v>2</v>
      </c>
    </row>
    <row r="18" spans="1:6" x14ac:dyDescent="0.25">
      <c r="A18" s="14">
        <v>3</v>
      </c>
      <c r="B18" s="15" t="s">
        <v>107</v>
      </c>
      <c r="C18" s="16">
        <v>109</v>
      </c>
      <c r="D18" s="16" t="s">
        <v>567</v>
      </c>
      <c r="E18" s="107">
        <v>7.63</v>
      </c>
      <c r="F18" s="16">
        <v>3</v>
      </c>
    </row>
    <row r="20" spans="1:6" ht="18.75" x14ac:dyDescent="0.25">
      <c r="B20" s="60" t="s">
        <v>31</v>
      </c>
      <c r="C20" s="18"/>
      <c r="D20" s="18"/>
      <c r="E20" s="18"/>
      <c r="F20" s="18"/>
    </row>
    <row r="22" spans="1:6" ht="36" x14ac:dyDescent="0.25">
      <c r="A22" s="9" t="s">
        <v>4</v>
      </c>
      <c r="B22" s="10" t="s">
        <v>13</v>
      </c>
      <c r="C22" s="10" t="s">
        <v>30</v>
      </c>
      <c r="D22" s="10" t="s">
        <v>3</v>
      </c>
      <c r="E22" s="10" t="s">
        <v>5</v>
      </c>
      <c r="F22" s="10" t="s">
        <v>6</v>
      </c>
    </row>
    <row r="23" spans="1:6" x14ac:dyDescent="0.25">
      <c r="A23" s="290" t="s">
        <v>12</v>
      </c>
      <c r="B23" s="291"/>
      <c r="C23" s="291"/>
      <c r="D23" s="291"/>
      <c r="E23" s="291"/>
      <c r="F23" s="292"/>
    </row>
    <row r="24" spans="1:6" x14ac:dyDescent="0.25">
      <c r="A24" s="11">
        <v>1</v>
      </c>
      <c r="B24" s="12" t="s">
        <v>490</v>
      </c>
      <c r="C24" s="11">
        <v>64</v>
      </c>
      <c r="D24" s="11" t="s">
        <v>566</v>
      </c>
      <c r="E24" s="11">
        <v>486</v>
      </c>
      <c r="F24" s="11">
        <v>1</v>
      </c>
    </row>
    <row r="25" spans="1:6" x14ac:dyDescent="0.25">
      <c r="A25" s="11">
        <v>2</v>
      </c>
      <c r="B25" s="12" t="s">
        <v>492</v>
      </c>
      <c r="C25" s="11">
        <v>21</v>
      </c>
      <c r="D25" s="11" t="s">
        <v>566</v>
      </c>
      <c r="E25" s="11">
        <v>437</v>
      </c>
      <c r="F25" s="11">
        <v>2</v>
      </c>
    </row>
    <row r="26" spans="1:6" x14ac:dyDescent="0.25">
      <c r="A26" s="13">
        <v>3</v>
      </c>
      <c r="B26" s="12" t="s">
        <v>539</v>
      </c>
      <c r="C26" s="11">
        <v>154</v>
      </c>
      <c r="D26" s="11" t="s">
        <v>572</v>
      </c>
      <c r="E26" s="11">
        <v>405</v>
      </c>
      <c r="F26" s="11">
        <v>3</v>
      </c>
    </row>
    <row r="27" spans="1:6" x14ac:dyDescent="0.25">
      <c r="A27" s="287" t="s">
        <v>11</v>
      </c>
      <c r="B27" s="288"/>
      <c r="C27" s="288"/>
      <c r="D27" s="288"/>
      <c r="E27" s="288"/>
      <c r="F27" s="289"/>
    </row>
    <row r="28" spans="1:6" x14ac:dyDescent="0.25">
      <c r="A28" s="14">
        <v>1</v>
      </c>
      <c r="B28" s="15" t="s">
        <v>124</v>
      </c>
      <c r="C28" s="16">
        <v>121</v>
      </c>
      <c r="D28" s="16" t="s">
        <v>569</v>
      </c>
      <c r="E28" s="16">
        <v>513</v>
      </c>
      <c r="F28" s="16">
        <v>1</v>
      </c>
    </row>
    <row r="29" spans="1:6" x14ac:dyDescent="0.25">
      <c r="A29" s="14">
        <v>2</v>
      </c>
      <c r="B29" s="15" t="s">
        <v>468</v>
      </c>
      <c r="C29" s="16">
        <v>146</v>
      </c>
      <c r="D29" s="16" t="s">
        <v>571</v>
      </c>
      <c r="E29" s="16">
        <v>499</v>
      </c>
      <c r="F29" s="16">
        <v>2</v>
      </c>
    </row>
    <row r="30" spans="1:6" x14ac:dyDescent="0.25">
      <c r="A30" s="14">
        <v>3</v>
      </c>
      <c r="B30" s="15" t="s">
        <v>485</v>
      </c>
      <c r="C30" s="16">
        <v>69</v>
      </c>
      <c r="D30" s="16" t="s">
        <v>566</v>
      </c>
      <c r="E30" s="16">
        <v>478</v>
      </c>
      <c r="F30" s="16">
        <v>3</v>
      </c>
    </row>
    <row r="32" spans="1:6" ht="18.75" x14ac:dyDescent="0.25">
      <c r="B32" s="60" t="s">
        <v>33</v>
      </c>
      <c r="C32" s="18"/>
      <c r="D32" s="18"/>
      <c r="E32" s="18"/>
      <c r="F32" s="18"/>
    </row>
    <row r="34" spans="1:6" ht="36" x14ac:dyDescent="0.25">
      <c r="A34" s="9" t="s">
        <v>4</v>
      </c>
      <c r="B34" s="10" t="s">
        <v>13</v>
      </c>
      <c r="C34" s="10" t="s">
        <v>30</v>
      </c>
      <c r="D34" s="10" t="s">
        <v>3</v>
      </c>
      <c r="E34" s="10" t="s">
        <v>5</v>
      </c>
      <c r="F34" s="10" t="s">
        <v>6</v>
      </c>
    </row>
    <row r="35" spans="1:6" x14ac:dyDescent="0.25">
      <c r="A35" s="290" t="s">
        <v>12</v>
      </c>
      <c r="B35" s="291"/>
      <c r="C35" s="291"/>
      <c r="D35" s="291"/>
      <c r="E35" s="291"/>
      <c r="F35" s="292"/>
    </row>
    <row r="36" spans="1:6" x14ac:dyDescent="0.25">
      <c r="A36" s="11">
        <v>1</v>
      </c>
      <c r="B36" s="12" t="s">
        <v>490</v>
      </c>
      <c r="C36" s="11">
        <v>64</v>
      </c>
      <c r="D36" s="11" t="s">
        <v>566</v>
      </c>
      <c r="E36" s="108">
        <v>1.2962962962962963E-3</v>
      </c>
      <c r="F36" s="11">
        <v>1</v>
      </c>
    </row>
    <row r="37" spans="1:6" x14ac:dyDescent="0.25">
      <c r="A37" s="11">
        <v>2</v>
      </c>
      <c r="B37" s="12" t="s">
        <v>512</v>
      </c>
      <c r="C37" s="11">
        <v>191</v>
      </c>
      <c r="D37" s="11" t="s">
        <v>587</v>
      </c>
      <c r="E37" s="108">
        <v>1.4872685185185186E-3</v>
      </c>
      <c r="F37" s="11">
        <v>2</v>
      </c>
    </row>
    <row r="38" spans="1:6" x14ac:dyDescent="0.25">
      <c r="A38" s="13">
        <v>3</v>
      </c>
      <c r="B38" s="12" t="s">
        <v>539</v>
      </c>
      <c r="C38" s="11">
        <v>154</v>
      </c>
      <c r="D38" s="11" t="s">
        <v>572</v>
      </c>
      <c r="E38" s="108">
        <v>1.5046296296296294E-3</v>
      </c>
      <c r="F38" s="11">
        <v>3</v>
      </c>
    </row>
    <row r="39" spans="1:6" x14ac:dyDescent="0.25">
      <c r="A39" s="287" t="s">
        <v>11</v>
      </c>
      <c r="B39" s="288"/>
      <c r="C39" s="288"/>
      <c r="D39" s="288"/>
      <c r="E39" s="288"/>
      <c r="F39" s="289"/>
    </row>
    <row r="40" spans="1:6" x14ac:dyDescent="0.25">
      <c r="A40" s="14">
        <v>1</v>
      </c>
      <c r="B40" s="15" t="s">
        <v>105</v>
      </c>
      <c r="C40" s="16">
        <v>117</v>
      </c>
      <c r="D40" s="16" t="s">
        <v>567</v>
      </c>
      <c r="E40" s="123">
        <v>1.6678240740740742E-3</v>
      </c>
      <c r="F40" s="16">
        <v>1</v>
      </c>
    </row>
    <row r="41" spans="1:6" x14ac:dyDescent="0.25">
      <c r="A41" s="14">
        <v>2</v>
      </c>
      <c r="B41" s="15" t="s">
        <v>497</v>
      </c>
      <c r="C41" s="16">
        <v>24</v>
      </c>
      <c r="D41" s="16" t="s">
        <v>570</v>
      </c>
      <c r="E41" s="123">
        <v>1.7627314814814814E-3</v>
      </c>
      <c r="F41" s="16">
        <v>2</v>
      </c>
    </row>
    <row r="42" spans="1:6" x14ac:dyDescent="0.25">
      <c r="A42" s="14">
        <v>3</v>
      </c>
      <c r="B42" s="15" t="s">
        <v>106</v>
      </c>
      <c r="C42" s="16">
        <v>53</v>
      </c>
      <c r="D42" s="16" t="s">
        <v>567</v>
      </c>
      <c r="E42" s="123">
        <v>1.7696759259259261E-3</v>
      </c>
      <c r="F42" s="16">
        <v>3</v>
      </c>
    </row>
  </sheetData>
  <mergeCells count="10">
    <mergeCell ref="A1:F1"/>
    <mergeCell ref="A2:F2"/>
    <mergeCell ref="A3:F3"/>
    <mergeCell ref="A4:F4"/>
    <mergeCell ref="A23:F23"/>
    <mergeCell ref="A27:F27"/>
    <mergeCell ref="A35:F35"/>
    <mergeCell ref="A39:F39"/>
    <mergeCell ref="A11:F11"/>
    <mergeCell ref="A15:F15"/>
  </mergeCells>
  <conditionalFormatting sqref="F16:F18 F12:F14">
    <cfRule type="cellIs" dxfId="26" priority="7" operator="equal">
      <formula>3</formula>
    </cfRule>
    <cfRule type="cellIs" dxfId="25" priority="8" operator="equal">
      <formula>2</formula>
    </cfRule>
    <cfRule type="cellIs" dxfId="24" priority="9" operator="equal">
      <formula>1</formula>
    </cfRule>
  </conditionalFormatting>
  <conditionalFormatting sqref="F40:F42 F36:F38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conditionalFormatting sqref="F28:F30 F24:F26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I18"/>
  <sheetViews>
    <sheetView topLeftCell="A7" zoomScale="80" zoomScaleNormal="80" workbookViewId="0">
      <selection activeCell="L15" sqref="L15"/>
    </sheetView>
  </sheetViews>
  <sheetFormatPr defaultRowHeight="15" x14ac:dyDescent="0.25"/>
  <cols>
    <col min="1" max="1" width="4.7109375" customWidth="1"/>
    <col min="2" max="2" width="35.7109375" customWidth="1"/>
    <col min="3" max="4" width="12.7109375" customWidth="1"/>
    <col min="5" max="5" width="5.5703125" customWidth="1"/>
    <col min="6" max="6" width="4.7109375" customWidth="1"/>
    <col min="7" max="7" width="35.7109375" customWidth="1"/>
    <col min="8" max="9" width="12.7109375" customWidth="1"/>
    <col min="10" max="10" width="9.140625" customWidth="1"/>
  </cols>
  <sheetData>
    <row r="1" spans="1:9" ht="21" customHeight="1" x14ac:dyDescent="0.35">
      <c r="A1" s="265" t="s">
        <v>36</v>
      </c>
      <c r="B1" s="265"/>
      <c r="C1" s="265"/>
      <c r="D1" s="265"/>
      <c r="E1" s="265"/>
      <c r="F1" s="265"/>
      <c r="G1" s="265"/>
      <c r="H1" s="265"/>
      <c r="I1" s="265"/>
    </row>
    <row r="2" spans="1:9" ht="21" customHeight="1" x14ac:dyDescent="0.35">
      <c r="A2" s="265" t="s">
        <v>145</v>
      </c>
      <c r="B2" s="265"/>
      <c r="C2" s="265"/>
      <c r="D2" s="265"/>
      <c r="E2" s="265"/>
      <c r="F2" s="265"/>
      <c r="G2" s="265"/>
      <c r="H2" s="265"/>
      <c r="I2" s="265"/>
    </row>
    <row r="3" spans="1:9" ht="21" customHeight="1" x14ac:dyDescent="0.35">
      <c r="A3" s="265" t="s">
        <v>38</v>
      </c>
      <c r="B3" s="265"/>
      <c r="C3" s="265"/>
      <c r="D3" s="265"/>
      <c r="E3" s="265"/>
      <c r="F3" s="265"/>
      <c r="G3" s="265"/>
      <c r="H3" s="265"/>
      <c r="I3" s="265"/>
    </row>
    <row r="4" spans="1:9" ht="21" customHeight="1" x14ac:dyDescent="0.35">
      <c r="A4" s="265" t="s">
        <v>39</v>
      </c>
      <c r="B4" s="265"/>
      <c r="C4" s="265"/>
      <c r="D4" s="265"/>
      <c r="E4" s="265"/>
      <c r="F4" s="265"/>
      <c r="G4" s="265"/>
      <c r="H4" s="265"/>
      <c r="I4" s="265"/>
    </row>
    <row r="6" spans="1:9" ht="15.75" x14ac:dyDescent="0.25">
      <c r="B6" s="59" t="s">
        <v>463</v>
      </c>
      <c r="C6" s="59"/>
      <c r="D6" s="59"/>
      <c r="E6" s="59"/>
      <c r="F6" s="295" t="s">
        <v>34</v>
      </c>
      <c r="G6" s="295"/>
      <c r="H6" s="295"/>
      <c r="I6" s="295"/>
    </row>
    <row r="7" spans="1:9" ht="6.75" customHeight="1" x14ac:dyDescent="0.25"/>
    <row r="8" spans="1:9" ht="24.75" customHeight="1" x14ac:dyDescent="0.25">
      <c r="A8" s="294" t="s">
        <v>8</v>
      </c>
      <c r="B8" s="294"/>
      <c r="C8" s="294"/>
      <c r="D8" s="294"/>
      <c r="E8" s="58"/>
      <c r="F8" s="294" t="s">
        <v>9</v>
      </c>
      <c r="G8" s="294"/>
      <c r="H8" s="294"/>
      <c r="I8" s="294"/>
    </row>
    <row r="9" spans="1:9" ht="6.75" customHeight="1" x14ac:dyDescent="0.25">
      <c r="A9" s="52"/>
      <c r="B9" s="52"/>
      <c r="C9" s="52"/>
      <c r="D9" s="52"/>
      <c r="E9" s="51"/>
      <c r="F9" s="52"/>
      <c r="G9" s="52"/>
      <c r="H9" s="52"/>
      <c r="I9" s="52"/>
    </row>
    <row r="10" spans="1:9" ht="57" customHeight="1" x14ac:dyDescent="0.25">
      <c r="A10" s="55" t="s">
        <v>4</v>
      </c>
      <c r="B10" s="56" t="s">
        <v>3</v>
      </c>
      <c r="C10" s="56" t="s">
        <v>5</v>
      </c>
      <c r="D10" s="57" t="s">
        <v>6</v>
      </c>
      <c r="E10" s="8"/>
      <c r="F10" s="55" t="s">
        <v>4</v>
      </c>
      <c r="G10" s="56" t="s">
        <v>3</v>
      </c>
      <c r="H10" s="56" t="s">
        <v>5</v>
      </c>
      <c r="I10" s="57" t="s">
        <v>6</v>
      </c>
    </row>
    <row r="11" spans="1:9" ht="44.25" customHeight="1" x14ac:dyDescent="0.25">
      <c r="A11" s="53">
        <v>1</v>
      </c>
      <c r="B11" s="204" t="s">
        <v>474</v>
      </c>
      <c r="C11" s="53">
        <f>'Л.многоборье (дев)'!U9</f>
        <v>1022</v>
      </c>
      <c r="D11" s="54">
        <f>IF(ISNUMBER(C11),RANK(C11,$C$11:$C$18,0),"")</f>
        <v>4</v>
      </c>
      <c r="E11" s="51"/>
      <c r="F11" s="53">
        <v>1</v>
      </c>
      <c r="G11" s="204" t="s">
        <v>474</v>
      </c>
      <c r="H11" s="53">
        <f>'Л.многоборье (мал)'!U10</f>
        <v>1285</v>
      </c>
      <c r="I11" s="54">
        <f>IF(ISNUMBER(H11),RANK(H11,$H$11:$H$18,0),"")</f>
        <v>3</v>
      </c>
    </row>
    <row r="12" spans="1:9" ht="44.25" customHeight="1" x14ac:dyDescent="0.25">
      <c r="A12" s="53">
        <v>2</v>
      </c>
      <c r="B12" s="204" t="s">
        <v>565</v>
      </c>
      <c r="C12" s="53">
        <f>'Л.многоборье (дев)'!U16</f>
        <v>838</v>
      </c>
      <c r="D12" s="54">
        <f t="shared" ref="D12:D18" si="0">IF(ISNUMBER(C12),RANK(C12,$C$11:$C$18,0),"")</f>
        <v>8</v>
      </c>
      <c r="E12" s="51"/>
      <c r="F12" s="53">
        <v>2</v>
      </c>
      <c r="G12" s="204" t="s">
        <v>565</v>
      </c>
      <c r="H12" s="53">
        <f>'Л.многоборье (мал)'!U17</f>
        <v>936</v>
      </c>
      <c r="I12" s="54">
        <f t="shared" ref="I12:I18" si="1">IF(ISNUMBER(H12),RANK(H12,$H$11:$H$18,0),"")</f>
        <v>8</v>
      </c>
    </row>
    <row r="13" spans="1:9" ht="44.25" customHeight="1" x14ac:dyDescent="0.25">
      <c r="A13" s="53">
        <v>3</v>
      </c>
      <c r="B13" s="204" t="s">
        <v>561</v>
      </c>
      <c r="C13" s="53">
        <f>'Л.многоборье (дев)'!U23</f>
        <v>1060</v>
      </c>
      <c r="D13" s="54">
        <f t="shared" si="0"/>
        <v>3</v>
      </c>
      <c r="E13" s="51"/>
      <c r="F13" s="53">
        <v>3</v>
      </c>
      <c r="G13" s="204" t="s">
        <v>561</v>
      </c>
      <c r="H13" s="53">
        <f>'Л.многоборье (мал)'!U24</f>
        <v>1310</v>
      </c>
      <c r="I13" s="54">
        <f t="shared" si="1"/>
        <v>1</v>
      </c>
    </row>
    <row r="14" spans="1:9" ht="44.25" customHeight="1" x14ac:dyDescent="0.25">
      <c r="A14" s="53">
        <v>4</v>
      </c>
      <c r="B14" s="204" t="s">
        <v>483</v>
      </c>
      <c r="C14" s="53">
        <f>'Л.многоборье (дев)'!U30</f>
        <v>845</v>
      </c>
      <c r="D14" s="54">
        <f t="shared" si="0"/>
        <v>7</v>
      </c>
      <c r="E14" s="51"/>
      <c r="F14" s="53">
        <v>4</v>
      </c>
      <c r="G14" s="204" t="s">
        <v>483</v>
      </c>
      <c r="H14" s="53">
        <f>'Л.многоборье (мал)'!U31</f>
        <v>1272</v>
      </c>
      <c r="I14" s="54">
        <f t="shared" si="1"/>
        <v>4</v>
      </c>
    </row>
    <row r="15" spans="1:9" ht="44.25" customHeight="1" x14ac:dyDescent="0.25">
      <c r="A15" s="53">
        <v>5</v>
      </c>
      <c r="B15" s="204" t="s">
        <v>482</v>
      </c>
      <c r="C15" s="53">
        <f>'Л.многоборье (дев)'!U37</f>
        <v>1330</v>
      </c>
      <c r="D15" s="54">
        <f t="shared" si="0"/>
        <v>1</v>
      </c>
      <c r="E15" s="51"/>
      <c r="F15" s="53">
        <v>5</v>
      </c>
      <c r="G15" s="204" t="s">
        <v>482</v>
      </c>
      <c r="H15" s="53">
        <f>'Л.многоборье (мал)'!U38</f>
        <v>1307</v>
      </c>
      <c r="I15" s="54">
        <f t="shared" si="1"/>
        <v>2</v>
      </c>
    </row>
    <row r="16" spans="1:9" ht="44.25" customHeight="1" x14ac:dyDescent="0.25">
      <c r="A16" s="53">
        <v>6</v>
      </c>
      <c r="B16" s="204" t="s">
        <v>520</v>
      </c>
      <c r="C16" s="53">
        <f>'Л.многоборье (дев)'!U44</f>
        <v>978</v>
      </c>
      <c r="D16" s="54">
        <f t="shared" si="0"/>
        <v>5</v>
      </c>
      <c r="E16" s="51"/>
      <c r="F16" s="53">
        <v>6</v>
      </c>
      <c r="G16" s="204" t="s">
        <v>520</v>
      </c>
      <c r="H16" s="53">
        <f>'Л.многоборье (мал)'!U45</f>
        <v>1113</v>
      </c>
      <c r="I16" s="54">
        <f t="shared" si="1"/>
        <v>7</v>
      </c>
    </row>
    <row r="17" spans="1:9" ht="44.25" customHeight="1" x14ac:dyDescent="0.25">
      <c r="A17" s="53">
        <v>7</v>
      </c>
      <c r="B17" s="204" t="s">
        <v>545</v>
      </c>
      <c r="C17" s="53">
        <f>'Л.многоборье (дев)'!U51</f>
        <v>961</v>
      </c>
      <c r="D17" s="54">
        <f t="shared" si="0"/>
        <v>6</v>
      </c>
      <c r="E17" s="51"/>
      <c r="F17" s="53">
        <v>7</v>
      </c>
      <c r="G17" s="204" t="s">
        <v>545</v>
      </c>
      <c r="H17" s="53">
        <f>'Л.многоборье (мал)'!U52</f>
        <v>1157</v>
      </c>
      <c r="I17" s="54">
        <f t="shared" si="1"/>
        <v>5</v>
      </c>
    </row>
    <row r="18" spans="1:9" ht="44.25" customHeight="1" x14ac:dyDescent="0.25">
      <c r="A18" s="53">
        <v>8</v>
      </c>
      <c r="B18" s="204" t="s">
        <v>508</v>
      </c>
      <c r="C18" s="53">
        <f>'Л.многоборье (дев)'!U58</f>
        <v>1064</v>
      </c>
      <c r="D18" s="54">
        <f t="shared" si="0"/>
        <v>2</v>
      </c>
      <c r="E18" s="51"/>
      <c r="F18" s="53">
        <v>8</v>
      </c>
      <c r="G18" s="204" t="s">
        <v>508</v>
      </c>
      <c r="H18" s="53">
        <f>'Л.многоборье (мал)'!U59</f>
        <v>1143</v>
      </c>
      <c r="I18" s="54">
        <f t="shared" si="1"/>
        <v>6</v>
      </c>
    </row>
  </sheetData>
  <mergeCells count="7">
    <mergeCell ref="A8:D8"/>
    <mergeCell ref="F8:I8"/>
    <mergeCell ref="A1:I1"/>
    <mergeCell ref="A2:I2"/>
    <mergeCell ref="A3:I3"/>
    <mergeCell ref="F6:I6"/>
    <mergeCell ref="A4:I4"/>
  </mergeCells>
  <conditionalFormatting sqref="D11:D18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I11:I18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27559055118110237" right="0.27559055118110237" top="0.27559055118110237" bottom="0.27559055118110237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Лист3 (3)</vt:lpstr>
      <vt:lpstr>Таблица</vt:lpstr>
      <vt:lpstr>600м</vt:lpstr>
      <vt:lpstr>прыж</vt:lpstr>
      <vt:lpstr>60м</vt:lpstr>
      <vt:lpstr>Л.многоборье (дев)</vt:lpstr>
      <vt:lpstr>Л.многоборье (мал)</vt:lpstr>
      <vt:lpstr>ЛИЧНИКИ</vt:lpstr>
      <vt:lpstr>Итог многоборье</vt:lpstr>
      <vt:lpstr>Лист1</vt:lpstr>
      <vt:lpstr>Л.эстафета</vt:lpstr>
      <vt:lpstr>Жереб</vt:lpstr>
      <vt:lpstr>Л.атлетика</vt:lpstr>
      <vt:lpstr>Итог ПСИ</vt:lpstr>
      <vt:lpstr>Забеги 60метров</vt:lpstr>
      <vt:lpstr>Прыжок</vt:lpstr>
      <vt:lpstr>Забеги 600 и 800м</vt:lpstr>
      <vt:lpstr>Списки</vt:lpstr>
      <vt:lpstr>Забеги 60м.</vt:lpstr>
      <vt:lpstr>бегунок (д)</vt:lpstr>
      <vt:lpstr>Лист5</vt:lpstr>
      <vt:lpstr>Table 2</vt:lpstr>
      <vt:lpstr>Лист3</vt:lpstr>
      <vt:lpstr>Лист3 (2)</vt:lpstr>
      <vt:lpstr>список</vt:lpstr>
      <vt:lpstr>список 1</vt:lpstr>
      <vt:lpstr>названия</vt:lpstr>
      <vt:lpstr>60</vt:lpstr>
      <vt:lpstr>600</vt:lpstr>
      <vt:lpstr>длина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2022-05-31T11:29:01Z</dcterms:modified>
</cp:coreProperties>
</file>